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 + Dashboard" sheetId="1" state="visible" r:id="rId1"/>
    <sheet xmlns:r="http://schemas.openxmlformats.org/officeDocument/2006/relationships" name="Captains" sheetId="2" state="visible" r:id="rId2"/>
    <sheet xmlns:r="http://schemas.openxmlformats.org/officeDocument/2006/relationships" name="Counties" sheetId="3" state="visible" r:id="rId3"/>
    <sheet xmlns:r="http://schemas.openxmlformats.org/officeDocument/2006/relationships" name="Funnel" sheetId="4" state="visible" r:id="rId4"/>
    <sheet xmlns:r="http://schemas.openxmlformats.org/officeDocument/2006/relationships" name="Onboarding" sheetId="5" state="visible" r:id="rId5"/>
    <sheet xmlns:r="http://schemas.openxmlformats.org/officeDocument/2006/relationships" name="Decision Lo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1F4E79"/>
      <sz val="22"/>
    </font>
    <font>
      <name val="Calibri"/>
      <i val="1"/>
      <color rgb="004B5E73"/>
      <sz val="11"/>
    </font>
    <font>
      <name val="Calibri"/>
      <b val="1"/>
      <color rgb="00FFFFFF"/>
      <sz val="13"/>
    </font>
    <font>
      <name val="Calibri"/>
      <i val="1"/>
      <color rgb="001F2937"/>
      <sz val="10"/>
    </font>
    <font>
      <name val="Calibri"/>
      <b val="1"/>
      <color rgb="001A365D"/>
      <sz val="10"/>
    </font>
    <font>
      <name val="Calibri"/>
      <color rgb="000B3D5C"/>
      <sz val="11"/>
    </font>
    <font>
      <name val="Calibri"/>
      <b val="1"/>
      <color rgb="001F4E79"/>
      <sz val="14"/>
    </font>
    <font>
      <name val="Calibri"/>
      <b val="1"/>
      <color rgb="00FFFFFF"/>
      <sz val="10"/>
    </font>
    <font>
      <name val="Calibri"/>
      <color rgb="001F2937"/>
      <sz val="10"/>
    </font>
    <font>
      <name val="Calibri"/>
      <b val="1"/>
      <color rgb="001A365D"/>
      <sz val="11"/>
    </font>
    <font>
      <name val="Calibri"/>
      <b val="1"/>
      <color rgb="001F4E79"/>
      <sz val="12"/>
    </font>
    <font>
      <name val="Calibri"/>
      <color rgb="001A365D"/>
      <sz val="11"/>
    </font>
    <font>
      <name val="Calibri"/>
      <color rgb="00B5293E"/>
      <sz val="11"/>
    </font>
    <font>
      <name val="Calibri"/>
      <i val="1"/>
      <color rgb="004B5E73"/>
      <sz val="10"/>
    </font>
  </fonts>
  <fills count="9">
    <fill>
      <patternFill/>
    </fill>
    <fill>
      <patternFill patternType="gray125"/>
    </fill>
    <fill>
      <patternFill patternType="solid">
        <fgColor rgb="001A365D"/>
      </patternFill>
    </fill>
    <fill>
      <patternFill patternType="solid">
        <fgColor rgb="00EAF1F8"/>
      </patternFill>
    </fill>
    <fill>
      <patternFill patternType="solid">
        <fgColor rgb="001F4E79"/>
      </patternFill>
    </fill>
    <fill>
      <patternFill patternType="solid">
        <fgColor rgb="00F0F6FC"/>
      </patternFill>
    </fill>
    <fill>
      <patternFill patternType="solid">
        <fgColor rgb="00F8FAFC"/>
      </patternFill>
    </fill>
    <fill>
      <patternFill patternType="solid">
        <fgColor rgb="00B5293E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left style="thin">
        <color rgb="00B8C6D6"/>
      </left>
      <right style="thin">
        <color rgb="00B8C6D6"/>
      </right>
      <top style="thin">
        <color rgb="00B8C6D6"/>
      </top>
      <bottom style="thin">
        <color rgb="00B8C6D6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left" vertical="top" wrapText="1" indent="1"/>
    </xf>
    <xf numFmtId="0" fontId="3" fillId="4" borderId="0" applyAlignment="1" pivotButton="0" quotePrefix="0" xfId="0">
      <alignment horizontal="left" vertical="center" indent="1"/>
    </xf>
    <xf numFmtId="0" fontId="5" fillId="3" borderId="1" applyAlignment="1" pivotButton="0" quotePrefix="0" xfId="0">
      <alignment horizontal="left" vertical="center" wrapText="1" indent="1"/>
    </xf>
    <xf numFmtId="0" fontId="7" fillId="5" borderId="1" applyAlignment="1" pivotButton="0" quotePrefix="0" xfId="0">
      <alignment horizontal="center" vertical="center"/>
    </xf>
    <xf numFmtId="0" fontId="0" fillId="6" borderId="0" pivotButton="0" quotePrefix="0" xfId="0"/>
    <xf numFmtId="9" fontId="7" fillId="5" borderId="1" applyAlignment="1" pivotButton="0" quotePrefix="0" xfId="0">
      <alignment horizontal="center" vertical="center"/>
    </xf>
    <xf numFmtId="0" fontId="3" fillId="7" borderId="0" applyAlignment="1" pivotButton="0" quotePrefix="0" xfId="0">
      <alignment horizontal="left" vertical="center" indent="1"/>
    </xf>
    <xf numFmtId="0" fontId="8" fillId="2" borderId="2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center" wrapText="1" indent="1"/>
    </xf>
    <xf numFmtId="0" fontId="10" fillId="3" borderId="1" applyAlignment="1" pivotButton="0" quotePrefix="0" xfId="0">
      <alignment horizontal="left" vertical="center" wrapText="1" indent="1"/>
    </xf>
    <xf numFmtId="0" fontId="11" fillId="5" borderId="1" applyAlignment="1" pivotButton="0" quotePrefix="0" xfId="0">
      <alignment horizontal="center" vertical="center"/>
    </xf>
    <xf numFmtId="9" fontId="12" fillId="5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left" vertical="center" wrapText="1" indent="1"/>
    </xf>
    <xf numFmtId="0" fontId="14" fillId="5" borderId="1" applyAlignment="1" pivotButton="0" quotePrefix="0" xfId="0">
      <alignment horizontal="left" vertical="center" wrapText="1" indent="1"/>
    </xf>
    <xf numFmtId="0" fontId="5" fillId="3" borderId="1" applyAlignment="1" pivotButton="0" quotePrefix="0" xfId="0">
      <alignment horizontal="left" vertical="center" indent="1"/>
    </xf>
    <xf numFmtId="0" fontId="0" fillId="5" borderId="1" pivotButton="0" quotePrefix="0" xfId="0"/>
  </cellXfs>
  <cellStyles count="1">
    <cellStyle name="Normal" xfId="0" builtinId="0" hidden="0"/>
  </cellStyles>
  <dxfs count="6">
    <dxf>
      <fill>
        <patternFill patternType="solid">
          <fgColor rgb="00F2D2D7"/>
        </patternFill>
      </fill>
    </dxf>
    <dxf>
      <fill>
        <patternFill patternType="solid">
          <fgColor rgb="00D8E5F2"/>
        </patternFill>
      </fill>
    </dxf>
    <dxf>
      <fill>
        <patternFill patternType="solid">
          <fgColor rgb="00DCE3EE"/>
        </patternFill>
      </fill>
    </dxf>
    <dxf>
      <fill>
        <patternFill patternType="solid">
          <fgColor rgb="00E0EDF7"/>
        </patternFill>
      </fill>
    </dxf>
    <dxf>
      <fill>
        <patternFill patternType="solid">
          <fgColor rgb="00DCE6F1"/>
        </patternFill>
      </fill>
    </dxf>
    <dxf>
      <fill>
        <patternFill patternType="solid">
          <fgColor rgb="00D5DC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Captains by stage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'Funnel'!C5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'Funnel'!$B$6:$B$11</f>
            </numRef>
          </cat>
          <val>
            <numRef>
              <f>'Funnel'!$C$6:$C$11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Stage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F4E79"/>
    <outlinePr summaryBelow="1" summaryRight="1"/>
    <pageSetUpPr fitToPage="1"/>
  </sheetPr>
  <dimension ref="B2:I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2" customWidth="1" min="10" max="10"/>
  </cols>
  <sheetData>
    <row r="2" ht="30" customHeight="1">
      <c r="B2" s="1" t="inlineStr">
        <is>
          <t>County Captain Recruitment Tracker</t>
        </is>
      </c>
    </row>
    <row r="3" ht="18" customHeight="1">
      <c r="B3" s="2" t="inlineStr">
        <is>
          <t>GA County Town Halls 2026  ·  Datos Lab  ·  Maria Palacios, Executive Director</t>
        </is>
      </c>
    </row>
    <row r="5" ht="22" customHeight="1">
      <c r="B5" s="3" t="inlineStr">
        <is>
          <t>HOW TO USE THIS WORKBOOK</t>
        </is>
      </c>
    </row>
    <row r="6" ht="22" customHeight="1">
      <c r="B6" s="4" t="inlineStr">
        <is>
          <t>1. The Captains tab is the working list. One row per person you are recruiting to lead a county. Update weekly.</t>
        </is>
      </c>
    </row>
    <row r="7" ht="22" customHeight="1">
      <c r="B7" s="4" t="inlineStr">
        <is>
          <t>2. The Counties tab is the strategic frame. One row per priority county; shows whether each has a captain locked, the target legislator, and the planned town hall date.</t>
        </is>
      </c>
    </row>
    <row r="8" ht="22" customHeight="1">
      <c r="B8" s="4" t="inlineStr">
        <is>
          <t>3. The Funnel tab tracks each captain through 6 stages (Identified, Contacted, 1:1 done, Trained, Committed, Hosting). Pivot of the Captains tab.</t>
        </is>
      </c>
    </row>
    <row r="9" ht="22" customHeight="1">
      <c r="B9" s="4" t="inlineStr">
        <is>
          <t>4. The Pipeline by Stage tab is a visual dashboard for coalition leadership meetings.</t>
        </is>
      </c>
    </row>
    <row r="10" ht="22" customHeight="1">
      <c r="B10" s="4" t="inlineStr">
        <is>
          <t>5. The Onboarding tab is the captain commitment + role description; print 1 per signed captain.</t>
        </is>
      </c>
    </row>
    <row r="11" ht="22" customHeight="1">
      <c r="B11" s="4" t="inlineStr">
        <is>
          <t>6. The Decision Log tab captures every coalition decision: who decided, what the dissent was, what was the trade-off.</t>
        </is>
      </c>
    </row>
    <row r="12" ht="22" customHeight="1">
      <c r="B12" s="4" t="inlineStr">
        <is>
          <t>7. Pale blue cells are fillable. Dropdowns are provided where useful. Do not change column headers; the formulas reference them.</t>
        </is>
      </c>
    </row>
    <row r="15" ht="22" customHeight="1">
      <c r="B15" s="5" t="inlineStr">
        <is>
          <t>HEADLINE METRICS (live, from Captains + Counties tabs)</t>
        </is>
      </c>
    </row>
    <row r="16" ht="22" customHeight="1">
      <c r="B16" s="6" t="inlineStr">
        <is>
          <t>Counties on our priority list</t>
        </is>
      </c>
      <c r="C16" s="7">
        <f>COUNTA(Counties!B6:B100)</f>
        <v/>
      </c>
      <c r="F16" s="8" t="n"/>
      <c r="G16" s="8" t="n"/>
      <c r="H16" s="8" t="n"/>
      <c r="I16" s="8" t="n"/>
    </row>
    <row r="17" ht="22" customHeight="1">
      <c r="B17" s="6" t="inlineStr">
        <is>
          <t>Counties with a committed captain</t>
        </is>
      </c>
      <c r="C17" s="7">
        <f>COUNTIF(Counties!F6:F100,"Yes")</f>
        <v/>
      </c>
      <c r="F17" s="8" t="n"/>
      <c r="G17" s="8" t="n"/>
      <c r="H17" s="8" t="n"/>
      <c r="I17" s="8" t="n"/>
    </row>
    <row r="18" ht="22" customHeight="1">
      <c r="B18" s="6" t="inlineStr">
        <is>
          <t>Captains identified (any stage)</t>
        </is>
      </c>
      <c r="C18" s="7">
        <f>COUNTA(Captains!B6:B500)</f>
        <v/>
      </c>
      <c r="F18" s="8" t="n"/>
      <c r="G18" s="8" t="n"/>
      <c r="H18" s="8" t="n"/>
      <c r="I18" s="8" t="n"/>
    </row>
    <row r="19" ht="22" customHeight="1">
      <c r="B19" s="6" t="inlineStr">
        <is>
          <t>Captains who have completed 1:1</t>
        </is>
      </c>
      <c r="C19" s="7">
        <f>COUNTIF(Captains!H6:H500,"&gt;=3")</f>
        <v/>
      </c>
      <c r="F19" s="8" t="n"/>
      <c r="G19" s="8" t="n"/>
      <c r="H19" s="8" t="n"/>
      <c r="I19" s="8" t="n"/>
    </row>
    <row r="20" ht="22" customHeight="1">
      <c r="B20" s="6" t="inlineStr">
        <is>
          <t>Captains trained</t>
        </is>
      </c>
      <c r="C20" s="7">
        <f>COUNTIF(Captains!H6:H500,"&gt;=4")</f>
        <v/>
      </c>
      <c r="F20" s="8" t="n"/>
      <c r="G20" s="8" t="n"/>
      <c r="H20" s="8" t="n"/>
      <c r="I20" s="8" t="n"/>
    </row>
    <row r="21" ht="22" customHeight="1">
      <c r="B21" s="6" t="inlineStr">
        <is>
          <t>Captains hosting (town hall locked)</t>
        </is>
      </c>
      <c r="C21" s="7">
        <f>COUNTIF(Captains!H6:H500,"&gt;=6")</f>
        <v/>
      </c>
      <c r="F21" s="8" t="n"/>
      <c r="G21" s="8" t="n"/>
      <c r="H21" s="8" t="n"/>
      <c r="I21" s="8" t="n"/>
    </row>
    <row r="22" ht="22" customHeight="1">
      <c r="B22" s="6" t="inlineStr">
        <is>
          <t>Town halls scheduled (Counties)</t>
        </is>
      </c>
      <c r="C22" s="7">
        <f>COUNTA(Counties!H6:H100)</f>
        <v/>
      </c>
      <c r="F22" s="8" t="n"/>
      <c r="G22" s="8" t="n"/>
      <c r="H22" s="8" t="n"/>
      <c r="I22" s="8" t="n"/>
    </row>
    <row r="23" ht="22" customHeight="1">
      <c r="B23" s="6" t="inlineStr">
        <is>
          <t>% of priority counties covered</t>
        </is>
      </c>
      <c r="C23" s="9">
        <f>IFERROR(COUNTIF(Counties!F6:F100,"Yes")/COUNTA(Counties!B6:B100),0)</f>
        <v/>
      </c>
      <c r="F23" s="8" t="n"/>
      <c r="G23" s="8" t="n"/>
      <c r="H23" s="8" t="n"/>
      <c r="I23" s="8" t="n"/>
    </row>
    <row r="26" ht="22" customHeight="1">
      <c r="B26" s="10" t="inlineStr">
        <is>
          <t>WHAT WE ARE FIGHTING FOR</t>
        </is>
      </c>
    </row>
    <row r="27" ht="90" customHeight="1">
      <c r="B27" s="4" t="inlineStr">
        <is>
          <t>Louisiana v. Callais could gut Section 2 of the Voting Rights Act. If it does, Georgia could lose 2 minority opportunity congressional districts (current 5 to 9 D-R delegation could become 3 to 11) and the GA legislature could lose minority-VAP seats. Across the South, an estimated 191 state legislative seats are at risk. Our affirmative answer: pass the Georgia Voting Rights Act of 2026 (a state-level Section 2) and hold every state legislator publicly accountable. County captains are how we organize that accountability one community at a time.</t>
        </is>
      </c>
    </row>
  </sheetData>
  <mergeCells count="21">
    <mergeCell ref="C16:E16"/>
    <mergeCell ref="B7:I7"/>
    <mergeCell ref="C22:E22"/>
    <mergeCell ref="B3:I3"/>
    <mergeCell ref="C21:E21"/>
    <mergeCell ref="B27:I27"/>
    <mergeCell ref="B12:I12"/>
    <mergeCell ref="B11:I11"/>
    <mergeCell ref="B2:I2"/>
    <mergeCell ref="C23:E23"/>
    <mergeCell ref="C17:E17"/>
    <mergeCell ref="B8:I8"/>
    <mergeCell ref="C19:E19"/>
    <mergeCell ref="B10:I10"/>
    <mergeCell ref="C18:E18"/>
    <mergeCell ref="B9:I9"/>
    <mergeCell ref="B15:I15"/>
    <mergeCell ref="B6:I6"/>
    <mergeCell ref="B5:I5"/>
    <mergeCell ref="C20:E20"/>
    <mergeCell ref="B26:I26"/>
  </mergeCell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1A365D"/>
    <outlinePr summaryBelow="1" summaryRight="1"/>
    <pageSetUpPr fitToPage="1"/>
  </sheetPr>
  <dimension ref="A2:P5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16" customWidth="1" min="3" max="3"/>
    <col width="16" customWidth="1" min="4" max="4"/>
    <col width="26" customWidth="1" min="5" max="5"/>
    <col width="26" customWidth="1" min="6" max="6"/>
    <col width="18" customWidth="1" min="7" max="7"/>
    <col width="13" customWidth="1" min="8" max="8"/>
    <col width="18" customWidth="1" min="9" max="9"/>
    <col width="13" customWidth="1" min="10" max="10"/>
    <col width="13" customWidth="1" min="11" max="11"/>
    <col width="14" customWidth="1" min="12" max="12"/>
    <col width="14" customWidth="1" min="13" max="13"/>
    <col width="13" customWidth="1" min="14" max="14"/>
    <col width="36" customWidth="1" min="15" max="15"/>
    <col width="13" customWidth="1" min="16" max="16"/>
  </cols>
  <sheetData>
    <row r="2" ht="28" customHeight="1">
      <c r="B2" s="1" t="inlineStr">
        <is>
          <t>Captains</t>
        </is>
      </c>
    </row>
    <row r="3" ht="16" customHeight="1">
      <c r="B3" s="2" t="inlineStr">
        <is>
          <t>One row per person. Stage 1=Identified, 2=Contacted, 3=1:1 done, 4=Trained, 5=Committed, 6=Hosting.</t>
        </is>
      </c>
    </row>
    <row r="5" ht="32" customHeight="1">
      <c r="A5" s="11" t="inlineStr">
        <is>
          <t>ID</t>
        </is>
      </c>
      <c r="B5" s="11" t="inlineStr">
        <is>
          <t>Name</t>
        </is>
      </c>
      <c r="C5" s="11" t="inlineStr">
        <is>
          <t>County</t>
        </is>
      </c>
      <c r="D5" s="11" t="inlineStr">
        <is>
          <t>Phone</t>
        </is>
      </c>
      <c r="E5" s="11" t="inlineStr">
        <is>
          <t>Email</t>
        </is>
      </c>
      <c r="F5" s="11" t="inlineStr">
        <is>
          <t>Constituency / community</t>
        </is>
      </c>
      <c r="G5" s="11" t="inlineStr">
        <is>
          <t>Identified by</t>
        </is>
      </c>
      <c r="H5" s="11" t="inlineStr">
        <is>
          <t>Stage (1 to 6)</t>
        </is>
      </c>
      <c r="I5" s="11" t="inlineStr">
        <is>
          <t>Stage label</t>
        </is>
      </c>
      <c r="J5" s="11" t="inlineStr">
        <is>
          <t>1:1 date</t>
        </is>
      </c>
      <c r="K5" s="11" t="inlineStr">
        <is>
          <t>Trained on</t>
        </is>
      </c>
      <c r="L5" s="11" t="inlineStr">
        <is>
          <t>Committed on</t>
        </is>
      </c>
      <c r="M5" s="11" t="inlineStr">
        <is>
          <t>Town hall date</t>
        </is>
      </c>
      <c r="N5" s="11" t="inlineStr">
        <is>
          <t>Capacity (hrs/wk)</t>
        </is>
      </c>
      <c r="O5" s="11" t="inlineStr">
        <is>
          <t>Notes / next step</t>
        </is>
      </c>
      <c r="P5" s="11" t="inlineStr">
        <is>
          <t>Last updated</t>
        </is>
      </c>
    </row>
    <row r="6" ht="36" customHeight="1">
      <c r="A6" s="12" t="n">
        <v>1</v>
      </c>
      <c r="B6" s="12" t="inlineStr">
        <is>
          <t>Aunjanue Mosley</t>
        </is>
      </c>
      <c r="C6" s="12" t="inlineStr">
        <is>
          <t>Gwinnett</t>
        </is>
      </c>
      <c r="D6" s="12" t="inlineStr">
        <is>
          <t>(404) 555-0151</t>
        </is>
      </c>
      <c r="E6" s="12" t="inlineStr">
        <is>
          <t>amosley@example.org</t>
        </is>
      </c>
      <c r="F6" s="12" t="inlineStr">
        <is>
          <t>Black women, faith leaders</t>
        </is>
      </c>
      <c r="G6" s="12" t="inlineStr">
        <is>
          <t>Maria Palacios</t>
        </is>
      </c>
      <c r="H6" s="12" t="n">
        <v>5</v>
      </c>
      <c r="I6" s="13">
        <f>IFERROR(CHOOSE(H6,"1. Identified","2. Contacted","3. 1:1 done","4. Trained","5. Committed","6. Hosting"),"")</f>
        <v/>
      </c>
      <c r="J6" s="12" t="inlineStr">
        <is>
          <t>2026-04-12</t>
        </is>
      </c>
      <c r="K6" s="12" t="inlineStr">
        <is>
          <t>2026-04-26</t>
        </is>
      </c>
      <c r="L6" s="12" t="inlineStr">
        <is>
          <t>2026-05-04</t>
        </is>
      </c>
      <c r="M6" s="12" t="inlineStr">
        <is>
          <t>2026-06-06</t>
        </is>
      </c>
      <c r="N6" s="12" t="n">
        <v>8</v>
      </c>
      <c r="O6" s="12" t="inlineStr">
        <is>
          <t>Wants co-captain to share load; consider pairing with Pastor Reed.</t>
        </is>
      </c>
      <c r="P6" s="12" t="inlineStr">
        <is>
          <t>2026-05-01</t>
        </is>
      </c>
    </row>
    <row r="7" ht="36" customHeight="1">
      <c r="A7" s="12" t="n">
        <v>2</v>
      </c>
      <c r="B7" s="12" t="inlineStr">
        <is>
          <t>Pastor J. Reed</t>
        </is>
      </c>
      <c r="C7" s="12" t="inlineStr">
        <is>
          <t>Gwinnett</t>
        </is>
      </c>
      <c r="D7" s="12" t="inlineStr">
        <is>
          <t>(770) 555-0166</t>
        </is>
      </c>
      <c r="E7" s="12" t="inlineStr">
        <is>
          <t>preed@example.com</t>
        </is>
      </c>
      <c r="F7" s="12" t="inlineStr">
        <is>
          <t>AME church coalition, seniors</t>
        </is>
      </c>
      <c r="G7" s="12" t="inlineStr">
        <is>
          <t>Aunjanue Mosley</t>
        </is>
      </c>
      <c r="H7" s="12" t="n">
        <v>4</v>
      </c>
      <c r="I7" s="13">
        <f>IFERROR(CHOOSE(H7,"1. Identified","2. Contacted","3. 1:1 done","4. Trained","5. Committed","6. Hosting"),"")</f>
        <v/>
      </c>
      <c r="J7" s="12" t="inlineStr">
        <is>
          <t>2026-04-15</t>
        </is>
      </c>
      <c r="K7" s="12" t="inlineStr">
        <is>
          <t>2026-04-26</t>
        </is>
      </c>
      <c r="L7" s="12" t="inlineStr"/>
      <c r="M7" s="12" t="inlineStr"/>
      <c r="N7" s="12" t="n">
        <v>6</v>
      </c>
      <c r="O7" s="12" t="inlineStr">
        <is>
          <t>Concerned about Alinsky-style accountability sessions; wants story-led format.</t>
        </is>
      </c>
      <c r="P7" s="12" t="inlineStr">
        <is>
          <t>2026-05-01</t>
        </is>
      </c>
    </row>
    <row r="8" ht="36" customHeight="1">
      <c r="A8" s="12" t="n">
        <v>3</v>
      </c>
      <c r="B8" s="12" t="inlineStr">
        <is>
          <t>Linh Tran</t>
        </is>
      </c>
      <c r="C8" s="12" t="inlineStr">
        <is>
          <t>Gwinnett</t>
        </is>
      </c>
      <c r="D8" s="12" t="inlineStr">
        <is>
          <t>(678) 555-0112</t>
        </is>
      </c>
      <c r="E8" s="12" t="inlineStr">
        <is>
          <t>ltran@example.org</t>
        </is>
      </c>
      <c r="F8" s="12" t="inlineStr">
        <is>
          <t>Vietnamese American voters</t>
        </is>
      </c>
      <c r="G8" s="12" t="inlineStr">
        <is>
          <t>Linh Bui (AAAJ)</t>
        </is>
      </c>
      <c r="H8" s="12" t="n">
        <v>3</v>
      </c>
      <c r="I8" s="13">
        <f>IFERROR(CHOOSE(H8,"1. Identified","2. Contacted","3. 1:1 done","4. Trained","5. Committed","6. Hosting"),"")</f>
        <v/>
      </c>
      <c r="J8" s="12" t="inlineStr">
        <is>
          <t>2026-04-09</t>
        </is>
      </c>
      <c r="K8" s="12" t="inlineStr"/>
      <c r="L8" s="12" t="inlineStr"/>
      <c r="M8" s="12" t="inlineStr"/>
      <c r="N8" s="12" t="n">
        <v>10</v>
      </c>
      <c r="O8" s="12" t="inlineStr">
        <is>
          <t>Will commit if interpretation budget is locked. Confirm by 5/3.</t>
        </is>
      </c>
      <c r="P8" s="12" t="inlineStr">
        <is>
          <t>2026-05-01</t>
        </is>
      </c>
    </row>
    <row r="9" ht="36" customHeight="1">
      <c r="A9" s="12" t="n">
        <v>4</v>
      </c>
      <c r="B9" s="12" t="inlineStr">
        <is>
          <t>Carlos Mendez</t>
        </is>
      </c>
      <c r="C9" s="12" t="inlineStr">
        <is>
          <t>Hall</t>
        </is>
      </c>
      <c r="D9" s="12" t="inlineStr">
        <is>
          <t>(770) 555-0143</t>
        </is>
      </c>
      <c r="E9" s="12" t="inlineStr">
        <is>
          <t>cmendez@example.org</t>
        </is>
      </c>
      <c r="F9" s="12" t="inlineStr">
        <is>
          <t>Latinx Gainesville organizers</t>
        </is>
      </c>
      <c r="G9" s="12" t="inlineStr">
        <is>
          <t>GA Familias Unidas</t>
        </is>
      </c>
      <c r="H9" s="12" t="n">
        <v>2</v>
      </c>
      <c r="I9" s="13">
        <f>IFERROR(CHOOSE(H9,"1. Identified","2. Contacted","3. 1:1 done","4. Trained","5. Committed","6. Hosting"),"")</f>
        <v/>
      </c>
      <c r="J9" s="12" t="inlineStr"/>
      <c r="K9" s="12" t="inlineStr"/>
      <c r="L9" s="12" t="inlineStr"/>
      <c r="M9" s="12" t="inlineStr"/>
      <c r="N9" s="12" t="n">
        <v>6</v>
      </c>
      <c r="O9" s="12" t="inlineStr">
        <is>
          <t>Texted; awaiting reply. Has organized 2 prior turnout events.</t>
        </is>
      </c>
      <c r="P9" s="12" t="inlineStr">
        <is>
          <t>2026-04-30</t>
        </is>
      </c>
    </row>
    <row r="10" ht="36" customHeight="1">
      <c r="A10" s="12" t="n">
        <v>5</v>
      </c>
      <c r="B10" s="12" t="inlineStr">
        <is>
          <t>DeMarcus Allen</t>
        </is>
      </c>
      <c r="C10" s="12" t="inlineStr">
        <is>
          <t>Bibb</t>
        </is>
      </c>
      <c r="D10" s="12" t="inlineStr">
        <is>
          <t>(478) 555-0188</t>
        </is>
      </c>
      <c r="E10" s="12" t="inlineStr">
        <is>
          <t>dallen@example.org</t>
        </is>
      </c>
      <c r="F10" s="12" t="inlineStr">
        <is>
          <t>Mercer student org, Macon Black church</t>
        </is>
      </c>
      <c r="G10" s="12" t="inlineStr">
        <is>
          <t>ACLU-GA</t>
        </is>
      </c>
      <c r="H10" s="12" t="n">
        <v>4</v>
      </c>
      <c r="I10" s="13">
        <f>IFERROR(CHOOSE(H10,"1. Identified","2. Contacted","3. 1:1 done","4. Trained","5. Committed","6. Hosting"),"")</f>
        <v/>
      </c>
      <c r="J10" s="12" t="inlineStr">
        <is>
          <t>2026-04-18</t>
        </is>
      </c>
      <c r="K10" s="12" t="inlineStr">
        <is>
          <t>2026-04-26</t>
        </is>
      </c>
      <c r="L10" s="12" t="inlineStr"/>
      <c r="M10" s="12" t="inlineStr"/>
      <c r="N10" s="12" t="n">
        <v>12</v>
      </c>
      <c r="O10" s="12" t="inlineStr">
        <is>
          <t>High capacity, strong story; ready to commit if we confirm venue.</t>
        </is>
      </c>
      <c r="P10" s="12" t="inlineStr">
        <is>
          <t>2026-05-01</t>
        </is>
      </c>
    </row>
    <row r="11" ht="36" customHeight="1">
      <c r="A11" s="12" t="n">
        <v>6</v>
      </c>
      <c r="B11" s="12" t="inlineStr">
        <is>
          <t>Rev. Sarah Womack</t>
        </is>
      </c>
      <c r="C11" s="12" t="inlineStr">
        <is>
          <t>Chatham</t>
        </is>
      </c>
      <c r="D11" s="12" t="inlineStr">
        <is>
          <t>(912) 555-0107</t>
        </is>
      </c>
      <c r="E11" s="12" t="inlineStr">
        <is>
          <t>swomack@example.com</t>
        </is>
      </c>
      <c r="F11" s="12" t="inlineStr">
        <is>
          <t>Savannah Baptist coalition</t>
        </is>
      </c>
      <c r="G11" s="12" t="inlineStr">
        <is>
          <t>NAACP-GA</t>
        </is>
      </c>
      <c r="H11" s="12" t="n">
        <v>5</v>
      </c>
      <c r="I11" s="13">
        <f>IFERROR(CHOOSE(H11,"1. Identified","2. Contacted","3. 1:1 done","4. Trained","5. Committed","6. Hosting"),"")</f>
        <v/>
      </c>
      <c r="J11" s="12" t="inlineStr">
        <is>
          <t>2026-04-05</t>
        </is>
      </c>
      <c r="K11" s="12" t="inlineStr">
        <is>
          <t>2026-04-19</t>
        </is>
      </c>
      <c r="L11" s="12" t="inlineStr">
        <is>
          <t>2026-04-25</t>
        </is>
      </c>
      <c r="M11" s="12" t="inlineStr">
        <is>
          <t>2026-05-30</t>
        </is>
      </c>
      <c r="N11" s="12" t="n">
        <v>10</v>
      </c>
      <c r="O11" s="12" t="inlineStr">
        <is>
          <t>Already booked Asbury Memorial. Needs sign-up volunteers.</t>
        </is>
      </c>
      <c r="P11" s="12" t="inlineStr">
        <is>
          <t>2026-05-01</t>
        </is>
      </c>
    </row>
    <row r="12" ht="36" customHeight="1">
      <c r="A12" s="12" t="n">
        <v>7</v>
      </c>
      <c r="B12" s="12" t="inlineStr">
        <is>
          <t>Kim Park</t>
        </is>
      </c>
      <c r="C12" s="12" t="inlineStr">
        <is>
          <t>Cobb</t>
        </is>
      </c>
      <c r="D12" s="12" t="inlineStr">
        <is>
          <t>(770) 555-0123</t>
        </is>
      </c>
      <c r="E12" s="12" t="inlineStr">
        <is>
          <t>kpark@example.org</t>
        </is>
      </c>
      <c r="F12" s="12" t="inlineStr">
        <is>
          <t>Korean American, suburban moms</t>
        </is>
      </c>
      <c r="G12" s="12" t="inlineStr">
        <is>
          <t>Linh Bui (AAAJ)</t>
        </is>
      </c>
      <c r="H12" s="12" t="n">
        <v>3</v>
      </c>
      <c r="I12" s="13">
        <f>IFERROR(CHOOSE(H12,"1. Identified","2. Contacted","3. 1:1 done","4. Trained","5. Committed","6. Hosting"),"")</f>
        <v/>
      </c>
      <c r="J12" s="12" t="inlineStr">
        <is>
          <t>2026-04-22</t>
        </is>
      </c>
      <c r="K12" s="12" t="inlineStr"/>
      <c r="L12" s="12" t="inlineStr"/>
      <c r="M12" s="12" t="inlineStr"/>
      <c r="N12" s="12" t="n">
        <v>5</v>
      </c>
      <c r="O12" s="12" t="inlineStr">
        <is>
          <t>Skeptical we can move Sen. Kirkpatrick; wants written commitment from coalition first.</t>
        </is>
      </c>
      <c r="P12" s="12" t="inlineStr">
        <is>
          <t>2026-05-01</t>
        </is>
      </c>
    </row>
    <row r="13" ht="36" customHeight="1">
      <c r="A13" s="12" t="n">
        <v>8</v>
      </c>
      <c r="B13" s="12" t="inlineStr">
        <is>
          <t>Tyrone Brooks Jr.</t>
        </is>
      </c>
      <c r="C13" s="12" t="inlineStr">
        <is>
          <t>Fulton</t>
        </is>
      </c>
      <c r="D13" s="12" t="inlineStr">
        <is>
          <t>(404) 555-0177</t>
        </is>
      </c>
      <c r="E13" s="12" t="inlineStr">
        <is>
          <t>tbrooks@example.org</t>
        </is>
      </c>
      <c r="F13" s="12" t="inlineStr">
        <is>
          <t>South Fulton youth + LGBTQ</t>
        </is>
      </c>
      <c r="G13" s="12" t="inlineStr">
        <is>
          <t>Maria Palacios</t>
        </is>
      </c>
      <c r="H13" s="12" t="n">
        <v>6</v>
      </c>
      <c r="I13" s="13">
        <f>IFERROR(CHOOSE(H13,"1. Identified","2. Contacted","3. 1:1 done","4. Trained","5. Committed","6. Hosting"),"")</f>
        <v/>
      </c>
      <c r="J13" s="12" t="inlineStr">
        <is>
          <t>2026-03-28</t>
        </is>
      </c>
      <c r="K13" s="12" t="inlineStr">
        <is>
          <t>2026-04-12</t>
        </is>
      </c>
      <c r="L13" s="12" t="inlineStr">
        <is>
          <t>2026-04-19</t>
        </is>
      </c>
      <c r="M13" s="12" t="inlineStr">
        <is>
          <t>2026-05-16</t>
        </is>
      </c>
      <c r="N13" s="12" t="n">
        <v>15</v>
      </c>
      <c r="O13" s="12" t="inlineStr">
        <is>
          <t>Town hall locked at South Fulton Arts Center. Press lead identified.</t>
        </is>
      </c>
      <c r="P13" s="12" t="inlineStr">
        <is>
          <t>2026-05-01</t>
        </is>
      </c>
    </row>
    <row r="14" ht="36" customHeight="1">
      <c r="A14" s="12" t="n">
        <v>9</v>
      </c>
      <c r="B14" s="12" t="inlineStr">
        <is>
          <t>Esperanza Rivera</t>
        </is>
      </c>
      <c r="C14" s="12" t="inlineStr">
        <is>
          <t>Clayton</t>
        </is>
      </c>
      <c r="D14" s="12" t="inlineStr">
        <is>
          <t>(404) 555-0189</t>
        </is>
      </c>
      <c r="E14" s="12" t="inlineStr">
        <is>
          <t>erivera@example.org</t>
        </is>
      </c>
      <c r="F14" s="12" t="inlineStr">
        <is>
          <t>Latinx, public school parents</t>
        </is>
      </c>
      <c r="G14" s="12" t="inlineStr">
        <is>
          <t>GA Familias Unidas</t>
        </is>
      </c>
      <c r="H14" s="12" t="n">
        <v>2</v>
      </c>
      <c r="I14" s="13">
        <f>IFERROR(CHOOSE(H14,"1. Identified","2. Contacted","3. 1:1 done","4. Trained","5. Committed","6. Hosting"),"")</f>
        <v/>
      </c>
      <c r="J14" s="12" t="inlineStr"/>
      <c r="K14" s="12" t="inlineStr"/>
      <c r="L14" s="12" t="inlineStr"/>
      <c r="M14" s="12" t="inlineStr"/>
      <c r="N14" s="12" t="n">
        <v>4</v>
      </c>
      <c r="O14" s="12" t="inlineStr">
        <is>
          <t>Out of country until 5/15. Reschedule 1:1 for week of 5/18.</t>
        </is>
      </c>
      <c r="P14" s="12" t="inlineStr">
        <is>
          <t>2026-04-30</t>
        </is>
      </c>
    </row>
    <row r="15" ht="36" customHeight="1">
      <c r="A15" s="12" t="n">
        <v>10</v>
      </c>
      <c r="B15" s="12" t="inlineStr">
        <is>
          <t>Imam Yusuf Karimi</t>
        </is>
      </c>
      <c r="C15" s="12" t="inlineStr">
        <is>
          <t>DeKalb</t>
        </is>
      </c>
      <c r="D15" s="12" t="inlineStr">
        <is>
          <t>(404) 555-0144</t>
        </is>
      </c>
      <c r="E15" s="12" t="inlineStr">
        <is>
          <t>ykarimi@example.org</t>
        </is>
      </c>
      <c r="F15" s="12" t="inlineStr">
        <is>
          <t>East metro Muslim community</t>
        </is>
      </c>
      <c r="G15" s="12" t="inlineStr">
        <is>
          <t>Aunjanue Mosley</t>
        </is>
      </c>
      <c r="H15" s="12" t="n">
        <v>3</v>
      </c>
      <c r="I15" s="13">
        <f>IFERROR(CHOOSE(H15,"1. Identified","2. Contacted","3. 1:1 done","4. Trained","5. Committed","6. Hosting"),"")</f>
        <v/>
      </c>
      <c r="J15" s="12" t="inlineStr">
        <is>
          <t>2026-04-16</t>
        </is>
      </c>
      <c r="K15" s="12" t="inlineStr"/>
      <c r="L15" s="12" t="inlineStr"/>
      <c r="M15" s="12" t="inlineStr"/>
      <c r="N15" s="12" t="n">
        <v>6</v>
      </c>
      <c r="O15" s="12" t="inlineStr">
        <is>
          <t>Wants to host at masjid; needs childcare confirmation.</t>
        </is>
      </c>
      <c r="P15" s="12" t="inlineStr">
        <is>
          <t>2026-05-01</t>
        </is>
      </c>
    </row>
    <row r="16" ht="36" customHeight="1">
      <c r="A16" s="12" t="n">
        <v>11</v>
      </c>
      <c r="B16" s="12" t="inlineStr">
        <is>
          <t>Brittany Holland</t>
        </is>
      </c>
      <c r="C16" s="12" t="inlineStr">
        <is>
          <t>Henry</t>
        </is>
      </c>
      <c r="D16" s="12" t="inlineStr">
        <is>
          <t>(404) 555-0166</t>
        </is>
      </c>
      <c r="E16" s="12" t="inlineStr">
        <is>
          <t>bholland@example.org</t>
        </is>
      </c>
      <c r="F16" s="12" t="inlineStr">
        <is>
          <t>McDonough Black women</t>
        </is>
      </c>
      <c r="G16" s="12" t="inlineStr">
        <is>
          <t>Maria Palacios</t>
        </is>
      </c>
      <c r="H16" s="12" t="n">
        <v>4</v>
      </c>
      <c r="I16" s="13">
        <f>IFERROR(CHOOSE(H16,"1. Identified","2. Contacted","3. 1:1 done","4. Trained","5. Committed","6. Hosting"),"")</f>
        <v/>
      </c>
      <c r="J16" s="12" t="inlineStr">
        <is>
          <t>2026-04-20</t>
        </is>
      </c>
      <c r="K16" s="12" t="inlineStr">
        <is>
          <t>2026-04-26</t>
        </is>
      </c>
      <c r="L16" s="12" t="inlineStr"/>
      <c r="M16" s="12" t="inlineStr"/>
      <c r="N16" s="12" t="n">
        <v>8</v>
      </c>
      <c r="O16" s="12" t="inlineStr">
        <is>
          <t>Attended coalition retreat; ready to commit.</t>
        </is>
      </c>
      <c r="P16" s="12" t="inlineStr">
        <is>
          <t>2026-05-01</t>
        </is>
      </c>
    </row>
    <row r="17" ht="36" customHeight="1">
      <c r="A17" s="12" t="n">
        <v>12</v>
      </c>
      <c r="B17" s="12" t="inlineStr">
        <is>
          <t>Joseph Whitehorse</t>
        </is>
      </c>
      <c r="C17" s="12" t="inlineStr">
        <is>
          <t>Muscogee</t>
        </is>
      </c>
      <c r="D17" s="12" t="inlineStr">
        <is>
          <t>(706) 555-0129</t>
        </is>
      </c>
      <c r="E17" s="12" t="inlineStr">
        <is>
          <t>jwhitehorse@example.org</t>
        </is>
      </c>
      <c r="F17" s="12" t="inlineStr">
        <is>
          <t>Columbus union + civic groups</t>
        </is>
      </c>
      <c r="G17" s="12" t="inlineStr">
        <is>
          <t>ACLU-GA</t>
        </is>
      </c>
      <c r="H17" s="12" t="n">
        <v>1</v>
      </c>
      <c r="I17" s="13">
        <f>IFERROR(CHOOSE(H17,"1. Identified","2. Contacted","3. 1:1 done","4. Trained","5. Committed","6. Hosting"),"")</f>
        <v/>
      </c>
      <c r="J17" s="12" t="inlineStr"/>
      <c r="K17" s="12" t="inlineStr"/>
      <c r="L17" s="12" t="inlineStr"/>
      <c r="M17" s="12" t="inlineStr"/>
      <c r="N17" s="12" t="inlineStr"/>
      <c r="O17" s="12" t="inlineStr">
        <is>
          <t>Identified by ACLU at April training. Needs first contact.</t>
        </is>
      </c>
      <c r="P17" s="12" t="inlineStr">
        <is>
          <t>2026-04-30</t>
        </is>
      </c>
    </row>
    <row r="18" ht="26" customHeight="1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3">
        <f>IFERROR(CHOOSE(H18,"1. Identified","2. Contacted","3. 1:1 done","4. Trained","5. Committed","6. Hosting"),"")</f>
        <v/>
      </c>
      <c r="J18" s="12" t="n"/>
      <c r="K18" s="12" t="n"/>
      <c r="L18" s="12" t="n"/>
      <c r="M18" s="12" t="n"/>
      <c r="N18" s="12" t="n"/>
      <c r="O18" s="12" t="n"/>
      <c r="P18" s="12" t="n"/>
    </row>
    <row r="19" ht="26" customHeight="1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3">
        <f>IFERROR(CHOOSE(H19,"1. Identified","2. Contacted","3. 1:1 done","4. Trained","5. Committed","6. Hosting"),"")</f>
        <v/>
      </c>
      <c r="J19" s="12" t="n"/>
      <c r="K19" s="12" t="n"/>
      <c r="L19" s="12" t="n"/>
      <c r="M19" s="12" t="n"/>
      <c r="N19" s="12" t="n"/>
      <c r="O19" s="12" t="n"/>
      <c r="P19" s="12" t="n"/>
    </row>
    <row r="20" ht="26" customHeight="1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3">
        <f>IFERROR(CHOOSE(H20,"1. Identified","2. Contacted","3. 1:1 done","4. Trained","5. Committed","6. Hosting"),"")</f>
        <v/>
      </c>
      <c r="J20" s="12" t="n"/>
      <c r="K20" s="12" t="n"/>
      <c r="L20" s="12" t="n"/>
      <c r="M20" s="12" t="n"/>
      <c r="N20" s="12" t="n"/>
      <c r="O20" s="12" t="n"/>
      <c r="P20" s="12" t="n"/>
    </row>
    <row r="21" ht="26" customHeight="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3">
        <f>IFERROR(CHOOSE(H21,"1. Identified","2. Contacted","3. 1:1 done","4. Trained","5. Committed","6. Hosting"),"")</f>
        <v/>
      </c>
      <c r="J21" s="12" t="n"/>
      <c r="K21" s="12" t="n"/>
      <c r="L21" s="12" t="n"/>
      <c r="M21" s="12" t="n"/>
      <c r="N21" s="12" t="n"/>
      <c r="O21" s="12" t="n"/>
      <c r="P21" s="12" t="n"/>
    </row>
    <row r="22" ht="26" customHeight="1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3">
        <f>IFERROR(CHOOSE(H22,"1. Identified","2. Contacted","3. 1:1 done","4. Trained","5. Committed","6. Hosting"),"")</f>
        <v/>
      </c>
      <c r="J22" s="12" t="n"/>
      <c r="K22" s="12" t="n"/>
      <c r="L22" s="12" t="n"/>
      <c r="M22" s="12" t="n"/>
      <c r="N22" s="12" t="n"/>
      <c r="O22" s="12" t="n"/>
      <c r="P22" s="12" t="n"/>
    </row>
    <row r="23" ht="26" customHeight="1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3">
        <f>IFERROR(CHOOSE(H23,"1. Identified","2. Contacted","3. 1:1 done","4. Trained","5. Committed","6. Hosting"),"")</f>
        <v/>
      </c>
      <c r="J23" s="12" t="n"/>
      <c r="K23" s="12" t="n"/>
      <c r="L23" s="12" t="n"/>
      <c r="M23" s="12" t="n"/>
      <c r="N23" s="12" t="n"/>
      <c r="O23" s="12" t="n"/>
      <c r="P23" s="12" t="n"/>
    </row>
    <row r="24" ht="26" customHeight="1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3">
        <f>IFERROR(CHOOSE(H24,"1. Identified","2. Contacted","3. 1:1 done","4. Trained","5. Committed","6. Hosting"),"")</f>
        <v/>
      </c>
      <c r="J24" s="12" t="n"/>
      <c r="K24" s="12" t="n"/>
      <c r="L24" s="12" t="n"/>
      <c r="M24" s="12" t="n"/>
      <c r="N24" s="12" t="n"/>
      <c r="O24" s="12" t="n"/>
      <c r="P24" s="12" t="n"/>
    </row>
    <row r="25" ht="26" customHeight="1">
      <c r="A25" s="12" t="n"/>
      <c r="B25" s="12" t="n"/>
      <c r="C25" s="12" t="n"/>
      <c r="D25" s="12" t="n"/>
      <c r="E25" s="12" t="n"/>
      <c r="F25" s="12" t="n"/>
      <c r="G25" s="12" t="n"/>
      <c r="H25" s="12" t="n"/>
      <c r="I25" s="13">
        <f>IFERROR(CHOOSE(H25,"1. Identified","2. Contacted","3. 1:1 done","4. Trained","5. Committed","6. Hosting"),"")</f>
        <v/>
      </c>
      <c r="J25" s="12" t="n"/>
      <c r="K25" s="12" t="n"/>
      <c r="L25" s="12" t="n"/>
      <c r="M25" s="12" t="n"/>
      <c r="N25" s="12" t="n"/>
      <c r="O25" s="12" t="n"/>
      <c r="P25" s="12" t="n"/>
    </row>
    <row r="26" ht="26" customHeight="1">
      <c r="A26" s="12" t="n"/>
      <c r="B26" s="12" t="n"/>
      <c r="C26" s="12" t="n"/>
      <c r="D26" s="12" t="n"/>
      <c r="E26" s="12" t="n"/>
      <c r="F26" s="12" t="n"/>
      <c r="G26" s="12" t="n"/>
      <c r="H26" s="12" t="n"/>
      <c r="I26" s="13">
        <f>IFERROR(CHOOSE(H26,"1. Identified","2. Contacted","3. 1:1 done","4. Trained","5. Committed","6. Hosting"),"")</f>
        <v/>
      </c>
      <c r="J26" s="12" t="n"/>
      <c r="K26" s="12" t="n"/>
      <c r="L26" s="12" t="n"/>
      <c r="M26" s="12" t="n"/>
      <c r="N26" s="12" t="n"/>
      <c r="O26" s="12" t="n"/>
      <c r="P26" s="12" t="n"/>
    </row>
    <row r="27" ht="26" customHeight="1">
      <c r="A27" s="12" t="n"/>
      <c r="B27" s="12" t="n"/>
      <c r="C27" s="12" t="n"/>
      <c r="D27" s="12" t="n"/>
      <c r="E27" s="12" t="n"/>
      <c r="F27" s="12" t="n"/>
      <c r="G27" s="12" t="n"/>
      <c r="H27" s="12" t="n"/>
      <c r="I27" s="13">
        <f>IFERROR(CHOOSE(H27,"1. Identified","2. Contacted","3. 1:1 done","4. Trained","5. Committed","6. Hosting"),"")</f>
        <v/>
      </c>
      <c r="J27" s="12" t="n"/>
      <c r="K27" s="12" t="n"/>
      <c r="L27" s="12" t="n"/>
      <c r="M27" s="12" t="n"/>
      <c r="N27" s="12" t="n"/>
      <c r="O27" s="12" t="n"/>
      <c r="P27" s="12" t="n"/>
    </row>
    <row r="28" ht="26" customHeight="1">
      <c r="A28" s="12" t="n"/>
      <c r="B28" s="12" t="n"/>
      <c r="C28" s="12" t="n"/>
      <c r="D28" s="12" t="n"/>
      <c r="E28" s="12" t="n"/>
      <c r="F28" s="12" t="n"/>
      <c r="G28" s="12" t="n"/>
      <c r="H28" s="12" t="n"/>
      <c r="I28" s="13">
        <f>IFERROR(CHOOSE(H28,"1. Identified","2. Contacted","3. 1:1 done","4. Trained","5. Committed","6. Hosting"),"")</f>
        <v/>
      </c>
      <c r="J28" s="12" t="n"/>
      <c r="K28" s="12" t="n"/>
      <c r="L28" s="12" t="n"/>
      <c r="M28" s="12" t="n"/>
      <c r="N28" s="12" t="n"/>
      <c r="O28" s="12" t="n"/>
      <c r="P28" s="12" t="n"/>
    </row>
    <row r="29" ht="26" customHeight="1">
      <c r="A29" s="12" t="n"/>
      <c r="B29" s="12" t="n"/>
      <c r="C29" s="12" t="n"/>
      <c r="D29" s="12" t="n"/>
      <c r="E29" s="12" t="n"/>
      <c r="F29" s="12" t="n"/>
      <c r="G29" s="12" t="n"/>
      <c r="H29" s="12" t="n"/>
      <c r="I29" s="13">
        <f>IFERROR(CHOOSE(H29,"1. Identified","2. Contacted","3. 1:1 done","4. Trained","5. Committed","6. Hosting"),"")</f>
        <v/>
      </c>
      <c r="J29" s="12" t="n"/>
      <c r="K29" s="12" t="n"/>
      <c r="L29" s="12" t="n"/>
      <c r="M29" s="12" t="n"/>
      <c r="N29" s="12" t="n"/>
      <c r="O29" s="12" t="n"/>
      <c r="P29" s="12" t="n"/>
    </row>
    <row r="30" ht="26" customHeight="1">
      <c r="A30" s="12" t="n"/>
      <c r="B30" s="12" t="n"/>
      <c r="C30" s="12" t="n"/>
      <c r="D30" s="12" t="n"/>
      <c r="E30" s="12" t="n"/>
      <c r="F30" s="12" t="n"/>
      <c r="G30" s="12" t="n"/>
      <c r="H30" s="12" t="n"/>
      <c r="I30" s="13">
        <f>IFERROR(CHOOSE(H30,"1. Identified","2. Contacted","3. 1:1 done","4. Trained","5. Committed","6. Hosting"),"")</f>
        <v/>
      </c>
      <c r="J30" s="12" t="n"/>
      <c r="K30" s="12" t="n"/>
      <c r="L30" s="12" t="n"/>
      <c r="M30" s="12" t="n"/>
      <c r="N30" s="12" t="n"/>
      <c r="O30" s="12" t="n"/>
      <c r="P30" s="12" t="n"/>
    </row>
    <row r="31" ht="26" customHeight="1">
      <c r="A31" s="12" t="n"/>
      <c r="B31" s="12" t="n"/>
      <c r="C31" s="12" t="n"/>
      <c r="D31" s="12" t="n"/>
      <c r="E31" s="12" t="n"/>
      <c r="F31" s="12" t="n"/>
      <c r="G31" s="12" t="n"/>
      <c r="H31" s="12" t="n"/>
      <c r="I31" s="13">
        <f>IFERROR(CHOOSE(H31,"1. Identified","2. Contacted","3. 1:1 done","4. Trained","5. Committed","6. Hosting"),"")</f>
        <v/>
      </c>
      <c r="J31" s="12" t="n"/>
      <c r="K31" s="12" t="n"/>
      <c r="L31" s="12" t="n"/>
      <c r="M31" s="12" t="n"/>
      <c r="N31" s="12" t="n"/>
      <c r="O31" s="12" t="n"/>
      <c r="P31" s="12" t="n"/>
    </row>
    <row r="32" ht="26" customHeight="1">
      <c r="A32" s="12" t="n"/>
      <c r="B32" s="12" t="n"/>
      <c r="C32" s="12" t="n"/>
      <c r="D32" s="12" t="n"/>
      <c r="E32" s="12" t="n"/>
      <c r="F32" s="12" t="n"/>
      <c r="G32" s="12" t="n"/>
      <c r="H32" s="12" t="n"/>
      <c r="I32" s="13">
        <f>IFERROR(CHOOSE(H32,"1. Identified","2. Contacted","3. 1:1 done","4. Trained","5. Committed","6. Hosting"),"")</f>
        <v/>
      </c>
      <c r="J32" s="12" t="n"/>
      <c r="K32" s="12" t="n"/>
      <c r="L32" s="12" t="n"/>
      <c r="M32" s="12" t="n"/>
      <c r="N32" s="12" t="n"/>
      <c r="O32" s="12" t="n"/>
      <c r="P32" s="12" t="n"/>
    </row>
    <row r="33" ht="26" customHeight="1">
      <c r="A33" s="12" t="n"/>
      <c r="B33" s="12" t="n"/>
      <c r="C33" s="12" t="n"/>
      <c r="D33" s="12" t="n"/>
      <c r="E33" s="12" t="n"/>
      <c r="F33" s="12" t="n"/>
      <c r="G33" s="12" t="n"/>
      <c r="H33" s="12" t="n"/>
      <c r="I33" s="13">
        <f>IFERROR(CHOOSE(H33,"1. Identified","2. Contacted","3. 1:1 done","4. Trained","5. Committed","6. Hosting"),"")</f>
        <v/>
      </c>
      <c r="J33" s="12" t="n"/>
      <c r="K33" s="12" t="n"/>
      <c r="L33" s="12" t="n"/>
      <c r="M33" s="12" t="n"/>
      <c r="N33" s="12" t="n"/>
      <c r="O33" s="12" t="n"/>
      <c r="P33" s="12" t="n"/>
    </row>
    <row r="34" ht="26" customHeight="1">
      <c r="A34" s="12" t="n"/>
      <c r="B34" s="12" t="n"/>
      <c r="C34" s="12" t="n"/>
      <c r="D34" s="12" t="n"/>
      <c r="E34" s="12" t="n"/>
      <c r="F34" s="12" t="n"/>
      <c r="G34" s="12" t="n"/>
      <c r="H34" s="12" t="n"/>
      <c r="I34" s="13">
        <f>IFERROR(CHOOSE(H34,"1. Identified","2. Contacted","3. 1:1 done","4. Trained","5. Committed","6. Hosting"),"")</f>
        <v/>
      </c>
      <c r="J34" s="12" t="n"/>
      <c r="K34" s="12" t="n"/>
      <c r="L34" s="12" t="n"/>
      <c r="M34" s="12" t="n"/>
      <c r="N34" s="12" t="n"/>
      <c r="O34" s="12" t="n"/>
      <c r="P34" s="12" t="n"/>
    </row>
    <row r="35" ht="26" customHeight="1">
      <c r="A35" s="12" t="n"/>
      <c r="B35" s="12" t="n"/>
      <c r="C35" s="12" t="n"/>
      <c r="D35" s="12" t="n"/>
      <c r="E35" s="12" t="n"/>
      <c r="F35" s="12" t="n"/>
      <c r="G35" s="12" t="n"/>
      <c r="H35" s="12" t="n"/>
      <c r="I35" s="13">
        <f>IFERROR(CHOOSE(H35,"1. Identified","2. Contacted","3. 1:1 done","4. Trained","5. Committed","6. Hosting"),"")</f>
        <v/>
      </c>
      <c r="J35" s="12" t="n"/>
      <c r="K35" s="12" t="n"/>
      <c r="L35" s="12" t="n"/>
      <c r="M35" s="12" t="n"/>
      <c r="N35" s="12" t="n"/>
      <c r="O35" s="12" t="n"/>
      <c r="P35" s="12" t="n"/>
    </row>
    <row r="36" ht="26" customHeight="1">
      <c r="A36" s="12" t="n"/>
      <c r="B36" s="12" t="n"/>
      <c r="C36" s="12" t="n"/>
      <c r="D36" s="12" t="n"/>
      <c r="E36" s="12" t="n"/>
      <c r="F36" s="12" t="n"/>
      <c r="G36" s="12" t="n"/>
      <c r="H36" s="12" t="n"/>
      <c r="I36" s="13">
        <f>IFERROR(CHOOSE(H36,"1. Identified","2. Contacted","3. 1:1 done","4. Trained","5. Committed","6. Hosting"),"")</f>
        <v/>
      </c>
      <c r="J36" s="12" t="n"/>
      <c r="K36" s="12" t="n"/>
      <c r="L36" s="12" t="n"/>
      <c r="M36" s="12" t="n"/>
      <c r="N36" s="12" t="n"/>
      <c r="O36" s="12" t="n"/>
      <c r="P36" s="12" t="n"/>
    </row>
    <row r="37" ht="26" customHeight="1">
      <c r="A37" s="12" t="n"/>
      <c r="B37" s="12" t="n"/>
      <c r="C37" s="12" t="n"/>
      <c r="D37" s="12" t="n"/>
      <c r="E37" s="12" t="n"/>
      <c r="F37" s="12" t="n"/>
      <c r="G37" s="12" t="n"/>
      <c r="H37" s="12" t="n"/>
      <c r="I37" s="13">
        <f>IFERROR(CHOOSE(H37,"1. Identified","2. Contacted","3. 1:1 done","4. Trained","5. Committed","6. Hosting"),"")</f>
        <v/>
      </c>
      <c r="J37" s="12" t="n"/>
      <c r="K37" s="12" t="n"/>
      <c r="L37" s="12" t="n"/>
      <c r="M37" s="12" t="n"/>
      <c r="N37" s="12" t="n"/>
      <c r="O37" s="12" t="n"/>
      <c r="P37" s="12" t="n"/>
    </row>
    <row r="38" ht="26" customHeight="1">
      <c r="A38" s="12" t="n"/>
      <c r="B38" s="12" t="n"/>
      <c r="C38" s="12" t="n"/>
      <c r="D38" s="12" t="n"/>
      <c r="E38" s="12" t="n"/>
      <c r="F38" s="12" t="n"/>
      <c r="G38" s="12" t="n"/>
      <c r="H38" s="12" t="n"/>
      <c r="I38" s="13">
        <f>IFERROR(CHOOSE(H38,"1. Identified","2. Contacted","3. 1:1 done","4. Trained","5. Committed","6. Hosting"),"")</f>
        <v/>
      </c>
      <c r="J38" s="12" t="n"/>
      <c r="K38" s="12" t="n"/>
      <c r="L38" s="12" t="n"/>
      <c r="M38" s="12" t="n"/>
      <c r="N38" s="12" t="n"/>
      <c r="O38" s="12" t="n"/>
      <c r="P38" s="12" t="n"/>
    </row>
    <row r="39" ht="26" customHeight="1">
      <c r="A39" s="12" t="n"/>
      <c r="B39" s="12" t="n"/>
      <c r="C39" s="12" t="n"/>
      <c r="D39" s="12" t="n"/>
      <c r="E39" s="12" t="n"/>
      <c r="F39" s="12" t="n"/>
      <c r="G39" s="12" t="n"/>
      <c r="H39" s="12" t="n"/>
      <c r="I39" s="13">
        <f>IFERROR(CHOOSE(H39,"1. Identified","2. Contacted","3. 1:1 done","4. Trained","5. Committed","6. Hosting"),"")</f>
        <v/>
      </c>
      <c r="J39" s="12" t="n"/>
      <c r="K39" s="12" t="n"/>
      <c r="L39" s="12" t="n"/>
      <c r="M39" s="12" t="n"/>
      <c r="N39" s="12" t="n"/>
      <c r="O39" s="12" t="n"/>
      <c r="P39" s="12" t="n"/>
    </row>
    <row r="40" ht="26" customHeight="1">
      <c r="A40" s="12" t="n"/>
      <c r="B40" s="12" t="n"/>
      <c r="C40" s="12" t="n"/>
      <c r="D40" s="12" t="n"/>
      <c r="E40" s="12" t="n"/>
      <c r="F40" s="12" t="n"/>
      <c r="G40" s="12" t="n"/>
      <c r="H40" s="12" t="n"/>
      <c r="I40" s="13">
        <f>IFERROR(CHOOSE(H40,"1. Identified","2. Contacted","3. 1:1 done","4. Trained","5. Committed","6. Hosting"),"")</f>
        <v/>
      </c>
      <c r="J40" s="12" t="n"/>
      <c r="K40" s="12" t="n"/>
      <c r="L40" s="12" t="n"/>
      <c r="M40" s="12" t="n"/>
      <c r="N40" s="12" t="n"/>
      <c r="O40" s="12" t="n"/>
      <c r="P40" s="12" t="n"/>
    </row>
    <row r="41" ht="26" customHeight="1">
      <c r="A41" s="12" t="n"/>
      <c r="B41" s="12" t="n"/>
      <c r="C41" s="12" t="n"/>
      <c r="D41" s="12" t="n"/>
      <c r="E41" s="12" t="n"/>
      <c r="F41" s="12" t="n"/>
      <c r="G41" s="12" t="n"/>
      <c r="H41" s="12" t="n"/>
      <c r="I41" s="13">
        <f>IFERROR(CHOOSE(H41,"1. Identified","2. Contacted","3. 1:1 done","4. Trained","5. Committed","6. Hosting"),"")</f>
        <v/>
      </c>
      <c r="J41" s="12" t="n"/>
      <c r="K41" s="12" t="n"/>
      <c r="L41" s="12" t="n"/>
      <c r="M41" s="12" t="n"/>
      <c r="N41" s="12" t="n"/>
      <c r="O41" s="12" t="n"/>
      <c r="P41" s="12" t="n"/>
    </row>
    <row r="42" ht="26" customHeight="1">
      <c r="A42" s="12" t="n"/>
      <c r="B42" s="12" t="n"/>
      <c r="C42" s="12" t="n"/>
      <c r="D42" s="12" t="n"/>
      <c r="E42" s="12" t="n"/>
      <c r="F42" s="12" t="n"/>
      <c r="G42" s="12" t="n"/>
      <c r="H42" s="12" t="n"/>
      <c r="I42" s="13">
        <f>IFERROR(CHOOSE(H42,"1. Identified","2. Contacted","3. 1:1 done","4. Trained","5. Committed","6. Hosting"),"")</f>
        <v/>
      </c>
      <c r="J42" s="12" t="n"/>
      <c r="K42" s="12" t="n"/>
      <c r="L42" s="12" t="n"/>
      <c r="M42" s="12" t="n"/>
      <c r="N42" s="12" t="n"/>
      <c r="O42" s="12" t="n"/>
      <c r="P42" s="12" t="n"/>
    </row>
    <row r="43" ht="26" customHeight="1">
      <c r="A43" s="12" t="n"/>
      <c r="B43" s="12" t="n"/>
      <c r="C43" s="12" t="n"/>
      <c r="D43" s="12" t="n"/>
      <c r="E43" s="12" t="n"/>
      <c r="F43" s="12" t="n"/>
      <c r="G43" s="12" t="n"/>
      <c r="H43" s="12" t="n"/>
      <c r="I43" s="13">
        <f>IFERROR(CHOOSE(H43,"1. Identified","2. Contacted","3. 1:1 done","4. Trained","5. Committed","6. Hosting"),"")</f>
        <v/>
      </c>
      <c r="J43" s="12" t="n"/>
      <c r="K43" s="12" t="n"/>
      <c r="L43" s="12" t="n"/>
      <c r="M43" s="12" t="n"/>
      <c r="N43" s="12" t="n"/>
      <c r="O43" s="12" t="n"/>
      <c r="P43" s="12" t="n"/>
    </row>
    <row r="44" ht="26" customHeight="1">
      <c r="A44" s="12" t="n"/>
      <c r="B44" s="12" t="n"/>
      <c r="C44" s="12" t="n"/>
      <c r="D44" s="12" t="n"/>
      <c r="E44" s="12" t="n"/>
      <c r="F44" s="12" t="n"/>
      <c r="G44" s="12" t="n"/>
      <c r="H44" s="12" t="n"/>
      <c r="I44" s="13">
        <f>IFERROR(CHOOSE(H44,"1. Identified","2. Contacted","3. 1:1 done","4. Trained","5. Committed","6. Hosting"),"")</f>
        <v/>
      </c>
      <c r="J44" s="12" t="n"/>
      <c r="K44" s="12" t="n"/>
      <c r="L44" s="12" t="n"/>
      <c r="M44" s="12" t="n"/>
      <c r="N44" s="12" t="n"/>
      <c r="O44" s="12" t="n"/>
      <c r="P44" s="12" t="n"/>
    </row>
    <row r="45" ht="26" customHeight="1">
      <c r="A45" s="12" t="n"/>
      <c r="B45" s="12" t="n"/>
      <c r="C45" s="12" t="n"/>
      <c r="D45" s="12" t="n"/>
      <c r="E45" s="12" t="n"/>
      <c r="F45" s="12" t="n"/>
      <c r="G45" s="12" t="n"/>
      <c r="H45" s="12" t="n"/>
      <c r="I45" s="13">
        <f>IFERROR(CHOOSE(H45,"1. Identified","2. Contacted","3. 1:1 done","4. Trained","5. Committed","6. Hosting"),"")</f>
        <v/>
      </c>
      <c r="J45" s="12" t="n"/>
      <c r="K45" s="12" t="n"/>
      <c r="L45" s="12" t="n"/>
      <c r="M45" s="12" t="n"/>
      <c r="N45" s="12" t="n"/>
      <c r="O45" s="12" t="n"/>
      <c r="P45" s="12" t="n"/>
    </row>
    <row r="46" ht="26" customHeight="1">
      <c r="A46" s="12" t="n"/>
      <c r="B46" s="12" t="n"/>
      <c r="C46" s="12" t="n"/>
      <c r="D46" s="12" t="n"/>
      <c r="E46" s="12" t="n"/>
      <c r="F46" s="12" t="n"/>
      <c r="G46" s="12" t="n"/>
      <c r="H46" s="12" t="n"/>
      <c r="I46" s="13">
        <f>IFERROR(CHOOSE(H46,"1. Identified","2. Contacted","3. 1:1 done","4. Trained","5. Committed","6. Hosting"),"")</f>
        <v/>
      </c>
      <c r="J46" s="12" t="n"/>
      <c r="K46" s="12" t="n"/>
      <c r="L46" s="12" t="n"/>
      <c r="M46" s="12" t="n"/>
      <c r="N46" s="12" t="n"/>
      <c r="O46" s="12" t="n"/>
      <c r="P46" s="12" t="n"/>
    </row>
    <row r="47" ht="26" customHeight="1">
      <c r="A47" s="12" t="n"/>
      <c r="B47" s="12" t="n"/>
      <c r="C47" s="12" t="n"/>
      <c r="D47" s="12" t="n"/>
      <c r="E47" s="12" t="n"/>
      <c r="F47" s="12" t="n"/>
      <c r="G47" s="12" t="n"/>
      <c r="H47" s="12" t="n"/>
      <c r="I47" s="13">
        <f>IFERROR(CHOOSE(H47,"1. Identified","2. Contacted","3. 1:1 done","4. Trained","5. Committed","6. Hosting"),"")</f>
        <v/>
      </c>
      <c r="J47" s="12" t="n"/>
      <c r="K47" s="12" t="n"/>
      <c r="L47" s="12" t="n"/>
      <c r="M47" s="12" t="n"/>
      <c r="N47" s="12" t="n"/>
      <c r="O47" s="12" t="n"/>
      <c r="P47" s="12" t="n"/>
    </row>
    <row r="48" ht="26" customHeight="1">
      <c r="A48" s="12" t="n"/>
      <c r="B48" s="12" t="n"/>
      <c r="C48" s="12" t="n"/>
      <c r="D48" s="12" t="n"/>
      <c r="E48" s="12" t="n"/>
      <c r="F48" s="12" t="n"/>
      <c r="G48" s="12" t="n"/>
      <c r="H48" s="12" t="n"/>
      <c r="I48" s="13">
        <f>IFERROR(CHOOSE(H48,"1. Identified","2. Contacted","3. 1:1 done","4. Trained","5. Committed","6. Hosting"),"")</f>
        <v/>
      </c>
      <c r="J48" s="12" t="n"/>
      <c r="K48" s="12" t="n"/>
      <c r="L48" s="12" t="n"/>
      <c r="M48" s="12" t="n"/>
      <c r="N48" s="12" t="n"/>
      <c r="O48" s="12" t="n"/>
      <c r="P48" s="12" t="n"/>
    </row>
    <row r="49" ht="26" customHeight="1">
      <c r="A49" s="12" t="n"/>
      <c r="B49" s="12" t="n"/>
      <c r="C49" s="12" t="n"/>
      <c r="D49" s="12" t="n"/>
      <c r="E49" s="12" t="n"/>
      <c r="F49" s="12" t="n"/>
      <c r="G49" s="12" t="n"/>
      <c r="H49" s="12" t="n"/>
      <c r="I49" s="13">
        <f>IFERROR(CHOOSE(H49,"1. Identified","2. Contacted","3. 1:1 done","4. Trained","5. Committed","6. Hosting"),"")</f>
        <v/>
      </c>
      <c r="J49" s="12" t="n"/>
      <c r="K49" s="12" t="n"/>
      <c r="L49" s="12" t="n"/>
      <c r="M49" s="12" t="n"/>
      <c r="N49" s="12" t="n"/>
      <c r="O49" s="12" t="n"/>
      <c r="P49" s="12" t="n"/>
    </row>
    <row r="50" ht="26" customHeight="1">
      <c r="A50" s="12" t="n"/>
      <c r="B50" s="12" t="n"/>
      <c r="C50" s="12" t="n"/>
      <c r="D50" s="12" t="n"/>
      <c r="E50" s="12" t="n"/>
      <c r="F50" s="12" t="n"/>
      <c r="G50" s="12" t="n"/>
      <c r="H50" s="12" t="n"/>
      <c r="I50" s="13">
        <f>IFERROR(CHOOSE(H50,"1. Identified","2. Contacted","3. 1:1 done","4. Trained","5. Committed","6. Hosting"),"")</f>
        <v/>
      </c>
      <c r="J50" s="12" t="n"/>
      <c r="K50" s="12" t="n"/>
      <c r="L50" s="12" t="n"/>
      <c r="M50" s="12" t="n"/>
      <c r="N50" s="12" t="n"/>
      <c r="O50" s="12" t="n"/>
      <c r="P50" s="12" t="n"/>
    </row>
    <row r="51" ht="26" customHeight="1">
      <c r="A51" s="12" t="n"/>
      <c r="B51" s="12" t="n"/>
      <c r="C51" s="12" t="n"/>
      <c r="D51" s="12" t="n"/>
      <c r="E51" s="12" t="n"/>
      <c r="F51" s="12" t="n"/>
      <c r="G51" s="12" t="n"/>
      <c r="H51" s="12" t="n"/>
      <c r="I51" s="13">
        <f>IFERROR(CHOOSE(H51,"1. Identified","2. Contacted","3. 1:1 done","4. Trained","5. Committed","6. Hosting"),"")</f>
        <v/>
      </c>
      <c r="J51" s="12" t="n"/>
      <c r="K51" s="12" t="n"/>
      <c r="L51" s="12" t="n"/>
      <c r="M51" s="12" t="n"/>
      <c r="N51" s="12" t="n"/>
      <c r="O51" s="12" t="n"/>
      <c r="P51" s="12" t="n"/>
    </row>
    <row r="52" ht="26" customHeight="1">
      <c r="A52" s="12" t="n"/>
      <c r="B52" s="12" t="n"/>
      <c r="C52" s="12" t="n"/>
      <c r="D52" s="12" t="n"/>
      <c r="E52" s="12" t="n"/>
      <c r="F52" s="12" t="n"/>
      <c r="G52" s="12" t="n"/>
      <c r="H52" s="12" t="n"/>
      <c r="I52" s="13">
        <f>IFERROR(CHOOSE(H52,"1. Identified","2. Contacted","3. 1:1 done","4. Trained","5. Committed","6. Hosting"),"")</f>
        <v/>
      </c>
      <c r="J52" s="12" t="n"/>
      <c r="K52" s="12" t="n"/>
      <c r="L52" s="12" t="n"/>
      <c r="M52" s="12" t="n"/>
      <c r="N52" s="12" t="n"/>
      <c r="O52" s="12" t="n"/>
      <c r="P52" s="12" t="n"/>
    </row>
    <row r="53" ht="26" customHeight="1">
      <c r="A53" s="12" t="n"/>
      <c r="B53" s="12" t="n"/>
      <c r="C53" s="12" t="n"/>
      <c r="D53" s="12" t="n"/>
      <c r="E53" s="12" t="n"/>
      <c r="F53" s="12" t="n"/>
      <c r="G53" s="12" t="n"/>
      <c r="H53" s="12" t="n"/>
      <c r="I53" s="13">
        <f>IFERROR(CHOOSE(H53,"1. Identified","2. Contacted","3. 1:1 done","4. Trained","5. Committed","6. Hosting"),"")</f>
        <v/>
      </c>
      <c r="J53" s="12" t="n"/>
      <c r="K53" s="12" t="n"/>
      <c r="L53" s="12" t="n"/>
      <c r="M53" s="12" t="n"/>
      <c r="N53" s="12" t="n"/>
      <c r="O53" s="12" t="n"/>
      <c r="P53" s="12" t="n"/>
    </row>
    <row r="54" ht="26" customHeight="1">
      <c r="A54" s="12" t="n"/>
      <c r="B54" s="12" t="n"/>
      <c r="C54" s="12" t="n"/>
      <c r="D54" s="12" t="n"/>
      <c r="E54" s="12" t="n"/>
      <c r="F54" s="12" t="n"/>
      <c r="G54" s="12" t="n"/>
      <c r="H54" s="12" t="n"/>
      <c r="I54" s="13">
        <f>IFERROR(CHOOSE(H54,"1. Identified","2. Contacted","3. 1:1 done","4. Trained","5. Committed","6. Hosting"),"")</f>
        <v/>
      </c>
      <c r="J54" s="12" t="n"/>
      <c r="K54" s="12" t="n"/>
      <c r="L54" s="12" t="n"/>
      <c r="M54" s="12" t="n"/>
      <c r="N54" s="12" t="n"/>
      <c r="O54" s="12" t="n"/>
      <c r="P54" s="12" t="n"/>
    </row>
    <row r="55" ht="26" customHeight="1">
      <c r="A55" s="12" t="n"/>
      <c r="B55" s="12" t="n"/>
      <c r="C55" s="12" t="n"/>
      <c r="D55" s="12" t="n"/>
      <c r="E55" s="12" t="n"/>
      <c r="F55" s="12" t="n"/>
      <c r="G55" s="12" t="n"/>
      <c r="H55" s="12" t="n"/>
      <c r="I55" s="13">
        <f>IFERROR(CHOOSE(H55,"1. Identified","2. Contacted","3. 1:1 done","4. Trained","5. Committed","6. Hosting"),"")</f>
        <v/>
      </c>
      <c r="J55" s="12" t="n"/>
      <c r="K55" s="12" t="n"/>
      <c r="L55" s="12" t="n"/>
      <c r="M55" s="12" t="n"/>
      <c r="N55" s="12" t="n"/>
      <c r="O55" s="12" t="n"/>
      <c r="P55" s="12" t="n"/>
    </row>
  </sheetData>
  <mergeCells count="2">
    <mergeCell ref="B3:P3"/>
    <mergeCell ref="B2:P2"/>
  </mergeCells>
  <conditionalFormatting sqref="H6:H55">
    <cfRule type="cellIs" priority="1" operator="equal" dxfId="0">
      <formula>1</formula>
    </cfRule>
    <cfRule type="cellIs" priority="2" operator="equal" dxfId="1">
      <formula>2</formula>
    </cfRule>
    <cfRule type="cellIs" priority="3" operator="equal" dxfId="2">
      <formula>3</formula>
    </cfRule>
    <cfRule type="cellIs" priority="4" operator="equal" dxfId="3">
      <formula>4</formula>
    </cfRule>
    <cfRule type="cellIs" priority="5" operator="equal" dxfId="4">
      <formula>5</formula>
    </cfRule>
    <cfRule type="cellIs" priority="6" operator="equal" dxfId="5">
      <formula>6</formula>
    </cfRule>
  </conditionalFormatting>
  <dataValidations count="1">
    <dataValidation sqref="H6:H55" showDropDown="0" showInputMessage="0" showErrorMessage="0" allowBlank="1" type="list">
      <formula1>"1,2,3,4,5,6"</formula1>
    </dataValidation>
  </dataValidation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1F4E79"/>
    <outlinePr summaryBelow="1" summaryRight="1"/>
    <pageSetUpPr fitToPage="1"/>
  </sheetPr>
  <dimension ref="A2:L2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8" customWidth="1" min="2" max="2"/>
    <col width="14" customWidth="1" min="3" max="3"/>
    <col width="38" customWidth="1" min="4" max="4"/>
    <col width="28" customWidth="1" min="5" max="5"/>
    <col width="14" customWidth="1" min="6" max="6"/>
    <col width="22" customWidth="1" min="7" max="7"/>
    <col width="14" customWidth="1" min="8" max="8"/>
    <col width="28" customWidth="1" min="9" max="9"/>
    <col width="14" customWidth="1" min="10" max="10"/>
    <col width="18" customWidth="1" min="11" max="11"/>
    <col width="32" customWidth="1" min="12" max="12"/>
  </cols>
  <sheetData>
    <row r="2" ht="28" customHeight="1">
      <c r="B2" s="1" t="inlineStr">
        <is>
          <t>Counties</t>
        </is>
      </c>
    </row>
    <row r="3" ht="16" customHeight="1">
      <c r="B3" s="2" t="inlineStr">
        <is>
          <t>Strategic frame: which GA counties we are organizing, why, and what is locked.</t>
        </is>
      </c>
    </row>
    <row r="5" ht="32" customHeight="1">
      <c r="A5" s="11" t="inlineStr">
        <is>
          <t>ID</t>
        </is>
      </c>
      <c r="B5" s="11" t="inlineStr">
        <is>
          <t>County</t>
        </is>
      </c>
      <c r="C5" s="11" t="inlineStr">
        <is>
          <t>Priority (1=lead, 3=stretch)</t>
        </is>
      </c>
      <c r="D5" s="11" t="inlineStr">
        <is>
          <t>Why this county (cracking / packing / growth / vulnerable seat)</t>
        </is>
      </c>
      <c r="E5" s="11" t="inlineStr">
        <is>
          <t>Target legislator(s)</t>
        </is>
      </c>
      <c r="F5" s="11" t="inlineStr">
        <is>
          <t>Captain locked? (Yes/No)</t>
        </is>
      </c>
      <c r="G5" s="11" t="inlineStr">
        <is>
          <t>Captain name(s)</t>
        </is>
      </c>
      <c r="H5" s="11" t="inlineStr">
        <is>
          <t>Town hall date</t>
        </is>
      </c>
      <c r="I5" s="11" t="inlineStr">
        <is>
          <t>Coalition partners on board</t>
        </is>
      </c>
      <c r="J5" s="11" t="inlineStr">
        <is>
          <t>Status</t>
        </is>
      </c>
      <c r="K5" s="11" t="inlineStr">
        <is>
          <t>Lead organizer (staff)</t>
        </is>
      </c>
      <c r="L5" s="11" t="inlineStr">
        <is>
          <t>Notes</t>
        </is>
      </c>
    </row>
    <row r="6" ht="48" customHeight="1">
      <c r="A6" s="12" t="n">
        <v>1</v>
      </c>
      <c r="B6" s="12" t="inlineStr">
        <is>
          <t>Gwinnett</t>
        </is>
      </c>
      <c r="C6" s="12" t="n">
        <v>1</v>
      </c>
      <c r="D6" s="12" t="inlineStr">
        <is>
          <t>AAPI population doubled 2010 to 2020; cracked across 4 GA House districts in 2021 map; core of Section 2 protection if maps redrawn</t>
        </is>
      </c>
      <c r="E6" s="12" t="inlineStr">
        <is>
          <t>Sen. Sally Harrell (SD-40), Rep. Sam Park (HD-107)</t>
        </is>
      </c>
      <c r="F6" s="12" t="inlineStr">
        <is>
          <t>Yes</t>
        </is>
      </c>
      <c r="G6" s="12" t="inlineStr">
        <is>
          <t>Aunjanue Mosley + Pastor J. Reed</t>
        </is>
      </c>
      <c r="H6" s="12" t="inlineStr">
        <is>
          <t>2026-06-06</t>
        </is>
      </c>
      <c r="I6" s="12" t="inlineStr">
        <is>
          <t>GA Familias Unidas, AAAJ-Atlanta, NAACP Gwinnett</t>
        </is>
      </c>
      <c r="J6" s="12" t="inlineStr">
        <is>
          <t>Locked</t>
        </is>
      </c>
      <c r="K6" s="12" t="inlineStr">
        <is>
          <t>Maria Palacios</t>
        </is>
      </c>
      <c r="L6" s="12" t="inlineStr">
        <is>
          <t>AAPI community story is the lead.</t>
        </is>
      </c>
    </row>
    <row r="7" ht="48" customHeight="1">
      <c r="A7" s="12" t="n">
        <v>2</v>
      </c>
      <c r="B7" s="12" t="inlineStr">
        <is>
          <t>Fulton</t>
        </is>
      </c>
      <c r="C7" s="12" t="n">
        <v>1</v>
      </c>
      <c r="D7" s="12" t="inlineStr">
        <is>
          <t>Largest county in GA; concentration of Black voters; 2021 map split SW Fulton across 3 districts</t>
        </is>
      </c>
      <c r="E7" s="12" t="inlineStr">
        <is>
          <t>Sen. Sonya Halpern (SD-39), Rep. Park Cannon (HD-58)</t>
        </is>
      </c>
      <c r="F7" s="12" t="inlineStr">
        <is>
          <t>Yes</t>
        </is>
      </c>
      <c r="G7" s="12" t="inlineStr">
        <is>
          <t>Tyrone Brooks Jr.</t>
        </is>
      </c>
      <c r="H7" s="12" t="inlineStr">
        <is>
          <t>2026-05-16</t>
        </is>
      </c>
      <c r="I7" s="12" t="inlineStr">
        <is>
          <t>ACLU-GA, NAACP-GA, NDWA-GA</t>
        </is>
      </c>
      <c r="J7" s="12" t="inlineStr">
        <is>
          <t>Locked</t>
        </is>
      </c>
      <c r="K7" s="12" t="inlineStr">
        <is>
          <t>Maria Palacios</t>
        </is>
      </c>
      <c r="L7" s="12" t="inlineStr">
        <is>
          <t>Town hall already locked.</t>
        </is>
      </c>
    </row>
    <row r="8" ht="48" customHeight="1">
      <c r="A8" s="12" t="n">
        <v>3</v>
      </c>
      <c r="B8" s="12" t="inlineStr">
        <is>
          <t>DeKalb</t>
        </is>
      </c>
      <c r="C8" s="12" t="n">
        <v>1</v>
      </c>
      <c r="D8" s="12" t="inlineStr">
        <is>
          <t>Heavily Black; multiple state legislators on the fence on GA VRA Act 2026</t>
        </is>
      </c>
      <c r="E8" s="12" t="inlineStr">
        <is>
          <t>Sen. Tonya Anderson (SD-43), Rep. Saira Draper (HD-90)</t>
        </is>
      </c>
      <c r="F8" s="12" t="inlineStr">
        <is>
          <t>No</t>
        </is>
      </c>
      <c r="G8" s="12" t="inlineStr">
        <is>
          <t>Imam Yusuf Karimi (in progress)</t>
        </is>
      </c>
      <c r="H8" s="12" t="inlineStr"/>
      <c r="I8" s="12" t="inlineStr">
        <is>
          <t>GA Familias Unidas, faith coalition</t>
        </is>
      </c>
      <c r="J8" s="12" t="inlineStr">
        <is>
          <t>1:1 done</t>
        </is>
      </c>
      <c r="K8" s="12" t="inlineStr">
        <is>
          <t>Maria Palacios</t>
        </is>
      </c>
      <c r="L8" s="12" t="inlineStr">
        <is>
          <t>Karimi at stage 3; need to confirm venue.</t>
        </is>
      </c>
    </row>
    <row r="9" ht="48" customHeight="1">
      <c r="A9" s="12" t="n">
        <v>4</v>
      </c>
      <c r="B9" s="12" t="inlineStr">
        <is>
          <t>Cobb</t>
        </is>
      </c>
      <c r="C9" s="12" t="n">
        <v>2</v>
      </c>
      <c r="D9" s="12" t="inlineStr">
        <is>
          <t>Suburban swing; GA House districts trending; AAPI growth in northeast</t>
        </is>
      </c>
      <c r="E9" s="12" t="inlineStr">
        <is>
          <t>Sen. Kay Kirkpatrick (SD-32), Rep. Mary Frances Williams (HD-37)</t>
        </is>
      </c>
      <c r="F9" s="12" t="inlineStr">
        <is>
          <t>No</t>
        </is>
      </c>
      <c r="G9" s="12" t="inlineStr">
        <is>
          <t>Kim Park (in progress)</t>
        </is>
      </c>
      <c r="H9" s="12" t="inlineStr"/>
      <c r="I9" s="12" t="inlineStr">
        <is>
          <t>AAAJ-Atlanta, ACLU-GA</t>
        </is>
      </c>
      <c r="J9" s="12" t="inlineStr">
        <is>
          <t>Stalled</t>
        </is>
      </c>
      <c r="K9" s="12" t="inlineStr">
        <is>
          <t>Linh Bui</t>
        </is>
      </c>
      <c r="L9" s="12" t="inlineStr">
        <is>
          <t>Park skeptical; need written coalition commitment.</t>
        </is>
      </c>
    </row>
    <row r="10" ht="48" customHeight="1">
      <c r="A10" s="12" t="n">
        <v>5</v>
      </c>
      <c r="B10" s="12" t="inlineStr">
        <is>
          <t>Clayton</t>
        </is>
      </c>
      <c r="C10" s="12" t="n">
        <v>1</v>
      </c>
      <c r="D10" s="12" t="inlineStr">
        <is>
          <t>Most diverse county in GA; HD lines previously redrawn to dilute Latinx growth</t>
        </is>
      </c>
      <c r="E10" s="12" t="inlineStr">
        <is>
          <t>Sen. Valencia Seay (SD-34), Rep. Sandra Scott (HD-76)</t>
        </is>
      </c>
      <c r="F10" s="12" t="inlineStr">
        <is>
          <t>No</t>
        </is>
      </c>
      <c r="G10" s="12" t="inlineStr">
        <is>
          <t>Esperanza Rivera (paused)</t>
        </is>
      </c>
      <c r="H10" s="12" t="inlineStr"/>
      <c r="I10" s="12" t="inlineStr">
        <is>
          <t>GA Familias Unidas, NAACP-Clayton</t>
        </is>
      </c>
      <c r="J10" s="12" t="inlineStr">
        <is>
          <t>Paused</t>
        </is>
      </c>
      <c r="K10" s="12" t="inlineStr">
        <is>
          <t>Maria Palacios</t>
        </is>
      </c>
      <c r="L10" s="12" t="inlineStr">
        <is>
          <t>Rivera unavailable until 5/15.</t>
        </is>
      </c>
    </row>
    <row r="11" ht="48" customHeight="1">
      <c r="A11" s="12" t="n">
        <v>6</v>
      </c>
      <c r="B11" s="12" t="inlineStr">
        <is>
          <t>Henry</t>
        </is>
      </c>
      <c r="C11" s="12" t="n">
        <v>2</v>
      </c>
      <c r="D11" s="12" t="inlineStr">
        <is>
          <t>Rapid Black population growth; new HD-129 vulnerable to redrawing</t>
        </is>
      </c>
      <c r="E11" s="12" t="inlineStr">
        <is>
          <t>Sen. Emanuel Jones (SD-10), Rep. El-Mahdi Holly (HD-116)</t>
        </is>
      </c>
      <c r="F11" s="12" t="inlineStr">
        <is>
          <t>No</t>
        </is>
      </c>
      <c r="G11" s="12" t="inlineStr">
        <is>
          <t>Brittany Holland (training)</t>
        </is>
      </c>
      <c r="H11" s="12" t="inlineStr"/>
      <c r="I11" s="12" t="inlineStr">
        <is>
          <t>NAACP-Henry</t>
        </is>
      </c>
      <c r="J11" s="12" t="inlineStr">
        <is>
          <t>On track</t>
        </is>
      </c>
      <c r="K11" s="12" t="inlineStr">
        <is>
          <t>Maria Palacios</t>
        </is>
      </c>
      <c r="L11" s="12" t="inlineStr">
        <is>
          <t>Holland at stage 4; commit conversation booked 5/8.</t>
        </is>
      </c>
    </row>
    <row r="12" ht="48" customHeight="1">
      <c r="A12" s="12" t="n">
        <v>7</v>
      </c>
      <c r="B12" s="12" t="inlineStr">
        <is>
          <t>Chatham</t>
        </is>
      </c>
      <c r="C12" s="12" t="n">
        <v>2</v>
      </c>
      <c r="D12" s="12" t="inlineStr">
        <is>
          <t>Coastal; Black majority Savannah; vulnerable HD lines in Pooler corridor</t>
        </is>
      </c>
      <c r="E12" s="12" t="inlineStr">
        <is>
          <t>Sen. Derek Mallow (SD-2), Rep. Edna Jackson (HD-165)</t>
        </is>
      </c>
      <c r="F12" s="12" t="inlineStr">
        <is>
          <t>Yes</t>
        </is>
      </c>
      <c r="G12" s="12" t="inlineStr">
        <is>
          <t>Rev. Sarah Womack</t>
        </is>
      </c>
      <c r="H12" s="12" t="inlineStr">
        <is>
          <t>2026-05-30</t>
        </is>
      </c>
      <c r="I12" s="12" t="inlineStr">
        <is>
          <t>Black Voters Matter Savannah, NAACP-Savannah</t>
        </is>
      </c>
      <c r="J12" s="12" t="inlineStr">
        <is>
          <t>Locked</t>
        </is>
      </c>
      <c r="K12" s="12" t="inlineStr">
        <is>
          <t>Maria Palacios</t>
        </is>
      </c>
      <c r="L12" s="12" t="inlineStr">
        <is>
          <t>Strong faith infrastructure.</t>
        </is>
      </c>
    </row>
    <row r="13" ht="48" customHeight="1">
      <c r="A13" s="12" t="n">
        <v>8</v>
      </c>
      <c r="B13" s="12" t="inlineStr">
        <is>
          <t>Bibb</t>
        </is>
      </c>
      <c r="C13" s="12" t="n">
        <v>2</v>
      </c>
      <c r="D13" s="12" t="inlineStr">
        <is>
          <t>Macon Black political base; threatened by HD consolidation</t>
        </is>
      </c>
      <c r="E13" s="12" t="inlineStr">
        <is>
          <t>Sen. David Lucas (SD-26), Rep. Miriam Paris (HD-142)</t>
        </is>
      </c>
      <c r="F13" s="12" t="inlineStr">
        <is>
          <t>No</t>
        </is>
      </c>
      <c r="G13" s="12" t="inlineStr">
        <is>
          <t>DeMarcus Allen (training)</t>
        </is>
      </c>
      <c r="H13" s="12" t="inlineStr"/>
      <c r="I13" s="12" t="inlineStr">
        <is>
          <t>ACLU-GA, Mercer student org</t>
        </is>
      </c>
      <c r="J13" s="12" t="inlineStr">
        <is>
          <t>On track</t>
        </is>
      </c>
      <c r="K13" s="12" t="inlineStr">
        <is>
          <t>Maria Palacios</t>
        </is>
      </c>
      <c r="L13" s="12" t="inlineStr">
        <is>
          <t>Allen high capacity.</t>
        </is>
      </c>
    </row>
    <row r="14" ht="48" customHeight="1">
      <c r="A14" s="12" t="n">
        <v>9</v>
      </c>
      <c r="B14" s="12" t="inlineStr">
        <is>
          <t>Hall</t>
        </is>
      </c>
      <c r="C14" s="12" t="n">
        <v>3</v>
      </c>
      <c r="D14" s="12" t="inlineStr">
        <is>
          <t>Latinx growth (Gainesville); poultry industry workers; HD lines previously cracked</t>
        </is>
      </c>
      <c r="E14" s="12" t="inlineStr">
        <is>
          <t>Sen. Shawn Still (SD-48), Rep. Emory Dunahoo (HD-31)</t>
        </is>
      </c>
      <c r="F14" s="12" t="inlineStr">
        <is>
          <t>No</t>
        </is>
      </c>
      <c r="G14" s="12" t="inlineStr">
        <is>
          <t>Carlos Mendez (contacted)</t>
        </is>
      </c>
      <c r="H14" s="12" t="inlineStr"/>
      <c r="I14" s="12" t="inlineStr">
        <is>
          <t>GA Familias Unidas</t>
        </is>
      </c>
      <c r="J14" s="12" t="inlineStr">
        <is>
          <t>Stalled</t>
        </is>
      </c>
      <c r="K14" s="12" t="inlineStr">
        <is>
          <t>Carlos Mendez (vol)</t>
        </is>
      </c>
      <c r="L14" s="12" t="inlineStr">
        <is>
          <t>Awaiting reply.</t>
        </is>
      </c>
    </row>
    <row r="15" ht="48" customHeight="1">
      <c r="A15" s="12" t="n">
        <v>10</v>
      </c>
      <c r="B15" s="12" t="inlineStr">
        <is>
          <t>Muscogee</t>
        </is>
      </c>
      <c r="C15" s="12" t="n">
        <v>3</v>
      </c>
      <c r="D15" s="12" t="inlineStr">
        <is>
          <t>Columbus; military families; HD-137 swing</t>
        </is>
      </c>
      <c r="E15" s="12" t="inlineStr">
        <is>
          <t>Sen. Ed Harbison (SD-15), Rep. Calvin Smyre seat (HD-135)</t>
        </is>
      </c>
      <c r="F15" s="12" t="inlineStr">
        <is>
          <t>No</t>
        </is>
      </c>
      <c r="G15" s="12" t="inlineStr">
        <is>
          <t>Joseph Whitehorse (identified)</t>
        </is>
      </c>
      <c r="H15" s="12" t="inlineStr"/>
      <c r="I15" s="12" t="inlineStr">
        <is>
          <t>ACLU-GA</t>
        </is>
      </c>
      <c r="J15" s="12" t="inlineStr">
        <is>
          <t>Identified</t>
        </is>
      </c>
      <c r="K15" s="12" t="inlineStr">
        <is>
          <t>ACLU-GA</t>
        </is>
      </c>
      <c r="L15" s="12" t="inlineStr">
        <is>
          <t>First contact pending.</t>
        </is>
      </c>
    </row>
    <row r="16" ht="48" customHeight="1">
      <c r="A16" s="12" t="n">
        <v>11</v>
      </c>
      <c r="B16" s="12" t="inlineStr">
        <is>
          <t>Richmond</t>
        </is>
      </c>
      <c r="C16" s="12" t="n">
        <v>3</v>
      </c>
      <c r="D16" s="12" t="inlineStr">
        <is>
          <t>Augusta Black majority; 2021 map preserved but vulnerable</t>
        </is>
      </c>
      <c r="E16" s="12" t="inlineStr">
        <is>
          <t>Sen. Harold Jones (SD-22), Rep. Mack Jackson (HD-128)</t>
        </is>
      </c>
      <c r="F16" s="12" t="inlineStr">
        <is>
          <t>No</t>
        </is>
      </c>
      <c r="G16" s="12" t="inlineStr"/>
      <c r="H16" s="12" t="inlineStr"/>
      <c r="I16" s="12" t="inlineStr">
        <is>
          <t>TBD</t>
        </is>
      </c>
      <c r="J16" s="12" t="inlineStr">
        <is>
          <t>Open</t>
        </is>
      </c>
      <c r="K16" s="12" t="inlineStr">
        <is>
          <t>Maria Palacios</t>
        </is>
      </c>
      <c r="L16" s="12" t="inlineStr">
        <is>
          <t>Recruiting captain.</t>
        </is>
      </c>
    </row>
    <row r="17" ht="30" customHeight="1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</row>
    <row r="18" ht="30" customHeight="1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</row>
    <row r="19" ht="30" customHeight="1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</row>
    <row r="20" ht="30" customHeight="1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</row>
    <row r="21" ht="30" customHeight="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</row>
    <row r="22" ht="30" customHeight="1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</row>
    <row r="23" ht="30" customHeight="1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</row>
    <row r="24" ht="30" customHeight="1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</row>
  </sheetData>
  <mergeCells count="2">
    <mergeCell ref="B2:L2"/>
    <mergeCell ref="B3:L3"/>
  </mergeCells>
  <conditionalFormatting sqref="J6:J24">
    <cfRule type="cellIs" priority="1" operator="equal" dxfId="0">
      <formula>"Open"</formula>
    </cfRule>
    <cfRule type="cellIs" priority="2" operator="equal" dxfId="1">
      <formula>"Identified"</formula>
    </cfRule>
    <cfRule type="cellIs" priority="3" operator="equal" dxfId="0">
      <formula>"Stalled"</formula>
    </cfRule>
    <cfRule type="cellIs" priority="4" operator="equal" dxfId="2">
      <formula>"Paused"</formula>
    </cfRule>
    <cfRule type="cellIs" priority="5" operator="equal" dxfId="2">
      <formula>"1:1 done"</formula>
    </cfRule>
    <cfRule type="cellIs" priority="6" operator="equal" dxfId="3">
      <formula>"On track"</formula>
    </cfRule>
    <cfRule type="cellIs" priority="7" operator="equal" dxfId="4">
      <formula>"Locked"</formula>
    </cfRule>
    <cfRule type="cellIs" priority="8" operator="equal" dxfId="5">
      <formula>"Hosted"</formula>
    </cfRule>
    <cfRule type="cellIs" priority="9" operator="equal" dxfId="5">
      <formula>"Debriefed"</formula>
    </cfRule>
  </conditionalFormatting>
  <conditionalFormatting sqref="F6:F24">
    <cfRule type="cellIs" priority="10" operator="equal" dxfId="4">
      <formula>"Yes"</formula>
    </cfRule>
    <cfRule type="cellIs" priority="11" operator="equal" dxfId="0">
      <formula>"No"</formula>
    </cfRule>
  </conditionalFormatting>
  <dataValidations count="3">
    <dataValidation sqref="F6:F24" showDropDown="0" showInputMessage="0" showErrorMessage="0" allowBlank="1" type="list">
      <formula1>"Yes,No"</formula1>
    </dataValidation>
    <dataValidation sqref="C6:C24" showDropDown="0" showInputMessage="0" showErrorMessage="0" allowBlank="1" type="list">
      <formula1>"1,2,3"</formula1>
    </dataValidation>
    <dataValidation sqref="J6:J24" showDropDown="0" showInputMessage="0" showErrorMessage="0" allowBlank="1" type="list">
      <formula1>"Open,Identified,1:1 done,On track,Stalled,Paused,Locked,Hosted,Debriefed"</formula1>
    </dataValidation>
  </dataValidation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3A78B8"/>
    <outlinePr summaryBelow="1" summaryRight="1"/>
    <pageSetUpPr fitToPage="1"/>
  </sheetPr>
  <dimension ref="B2:F1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4" customWidth="1" min="3" max="3"/>
    <col width="14" customWidth="1" min="4" max="4"/>
    <col width="18" customWidth="1" min="5" max="5"/>
    <col width="30" customWidth="1" min="6" max="6"/>
  </cols>
  <sheetData>
    <row r="2" ht="28" customHeight="1">
      <c r="B2" s="1" t="inlineStr">
        <is>
          <t>Recruitment funnel</t>
        </is>
      </c>
    </row>
    <row r="3" ht="16" customHeight="1">
      <c r="B3" s="2" t="inlineStr">
        <is>
          <t>Where each captain is in the journey from identified to hosting. Updates live from the Captains tab.</t>
        </is>
      </c>
    </row>
    <row r="5" ht="28" customHeight="1">
      <c r="B5" s="11" t="inlineStr">
        <is>
          <t>Stage</t>
        </is>
      </c>
      <c r="C5" s="11" t="inlineStr">
        <is>
          <t>Count</t>
        </is>
      </c>
      <c r="D5" s="11" t="inlineStr">
        <is>
          <t>Cumulative %</t>
        </is>
      </c>
      <c r="E5" s="11" t="inlineStr">
        <is>
          <t>Drop-off</t>
        </is>
      </c>
      <c r="F5" s="11" t="inlineStr">
        <is>
          <t>What we do at this stage</t>
        </is>
      </c>
    </row>
    <row r="6" ht="32" customHeight="1">
      <c r="B6" s="14" t="inlineStr">
        <is>
          <t>1. Identified</t>
        </is>
      </c>
      <c r="C6" s="15">
        <f>COUNTIF(Captains!H6:H500,1) + COUNTIF(Captains!H6:H500,"&gt;=2")</f>
        <v/>
      </c>
      <c r="D6" s="16">
        <f>IFERROR(C6/$C$6,0)</f>
        <v/>
      </c>
      <c r="E6" s="17" t="inlineStr"/>
      <c r="F6" s="18" t="inlineStr">
        <is>
          <t>Build the list. Recruit from coalition partners, faith bodies, mutual aid networks.</t>
        </is>
      </c>
    </row>
    <row r="7" ht="32" customHeight="1">
      <c r="B7" s="14" t="inlineStr">
        <is>
          <t>2. Contacted</t>
        </is>
      </c>
      <c r="C7" s="15">
        <f>COUNTIF(Captains!H6:H500,"&gt;=2")</f>
        <v/>
      </c>
      <c r="D7" s="16">
        <f>IFERROR(C7/$C$6,0)</f>
        <v/>
      </c>
      <c r="E7" s="17">
        <f>IFERROR(C6-C7,0)</f>
        <v/>
      </c>
      <c r="F7" s="18" t="inlineStr">
        <is>
          <t>Personal outreach (call, not email). Set the 1:1.</t>
        </is>
      </c>
    </row>
    <row r="8" ht="32" customHeight="1">
      <c r="B8" s="14" t="inlineStr">
        <is>
          <t>3. 1:1 done</t>
        </is>
      </c>
      <c r="C8" s="15">
        <f>COUNTIF(Captains!H6:H500,"&gt;=3")</f>
        <v/>
      </c>
      <c r="D8" s="16">
        <f>IFERROR(C8/$C$6,0)</f>
        <v/>
      </c>
      <c r="E8" s="17">
        <f>IFERROR(C7-C8,0)</f>
        <v/>
      </c>
      <c r="F8" s="18" t="inlineStr">
        <is>
          <t>1-hour 1:1. Story of self / story of us / what would it take. Capture concerns.</t>
        </is>
      </c>
    </row>
    <row r="9" ht="32" customHeight="1">
      <c r="B9" s="14" t="inlineStr">
        <is>
          <t>4. Trained</t>
        </is>
      </c>
      <c r="C9" s="15">
        <f>COUNTIF(Captains!H6:H500,"&gt;=4")</f>
        <v/>
      </c>
      <c r="D9" s="16">
        <f>IFERROR(C9/$C$6,0)</f>
        <v/>
      </c>
      <c r="E9" s="17">
        <f>IFERROR(C8-C9,0)</f>
        <v/>
      </c>
      <c r="F9" s="18" t="inlineStr">
        <is>
          <t>4-hour training: theory, run-of-show, accountability ask, de-escalation.</t>
        </is>
      </c>
    </row>
    <row r="10" ht="32" customHeight="1">
      <c r="B10" s="14" t="inlineStr">
        <is>
          <t>5. Committed</t>
        </is>
      </c>
      <c r="C10" s="15">
        <f>COUNTIF(Captains!H6:H500,"&gt;=5")</f>
        <v/>
      </c>
      <c r="D10" s="16">
        <f>IFERROR(C10/$C$6,0)</f>
        <v/>
      </c>
      <c r="E10" s="17">
        <f>IFERROR(C9-C10,0)</f>
        <v/>
      </c>
      <c r="F10" s="18" t="inlineStr">
        <is>
          <t>Signed onboarding + commitment. County assigned. Press kit handed off.</t>
        </is>
      </c>
    </row>
    <row r="11" ht="32" customHeight="1">
      <c r="B11" s="14" t="inlineStr">
        <is>
          <t>6. Hosting</t>
        </is>
      </c>
      <c r="C11" s="15">
        <f>COUNTIF(Captains!H6:H500,"&gt;=6")</f>
        <v/>
      </c>
      <c r="D11" s="16">
        <f>IFERROR(C11/$C$6,0)</f>
        <v/>
      </c>
      <c r="E11" s="17">
        <f>IFERROR(C10-C11,0)</f>
        <v/>
      </c>
      <c r="F11" s="18" t="inlineStr">
        <is>
          <t>Town hall locked. Date set. Captain leads from the front.</t>
        </is>
      </c>
    </row>
  </sheetData>
  <mergeCells count="2">
    <mergeCell ref="B2:F2"/>
    <mergeCell ref="B3:F3"/>
  </mergeCell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6FA8D6"/>
    <outlinePr summaryBelow="1" summaryRight="1"/>
    <pageSetUpPr fitToPage="1"/>
  </sheetPr>
  <dimension ref="B2:C4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60" customWidth="1" min="3" max="3"/>
    <col width="2" customWidth="1" min="4" max="4"/>
  </cols>
  <sheetData>
    <row r="2" ht="28" customHeight="1">
      <c r="B2" s="1" t="inlineStr">
        <is>
          <t>County Captain Commitment</t>
        </is>
      </c>
    </row>
    <row r="3" ht="16" customHeight="1">
      <c r="B3" s="2" t="inlineStr">
        <is>
          <t>Print one per captain. Sign together at the end of the training.</t>
        </is>
      </c>
    </row>
    <row r="5" ht="50" customHeight="1">
      <c r="B5" s="4" t="inlineStr">
        <is>
          <t>A county captain leads the organizing of one town hall in 2026 to hold a Georgia state legislator publicly accountable on racialized maps and the Georgia Voting Rights Act of 2026. The work is relational; the goal is durable power, not one good event.</t>
        </is>
      </c>
    </row>
    <row r="7" ht="24" customHeight="1">
      <c r="B7" s="3" t="inlineStr">
        <is>
          <t>WHO I AM</t>
        </is>
      </c>
    </row>
    <row r="8" ht="28" customHeight="1">
      <c r="B8" s="6" t="inlineStr">
        <is>
          <t>Name</t>
        </is>
      </c>
      <c r="C8" s="12" t="inlineStr"/>
    </row>
    <row r="9" ht="28" customHeight="1">
      <c r="B9" s="6" t="inlineStr">
        <is>
          <t>County</t>
        </is>
      </c>
      <c r="C9" s="12" t="inlineStr"/>
    </row>
    <row r="10" ht="28" customHeight="1">
      <c r="B10" s="6" t="inlineStr">
        <is>
          <t>Phone + email</t>
        </is>
      </c>
      <c r="C10" s="12" t="inlineStr"/>
    </row>
    <row r="11" ht="28" customHeight="1">
      <c r="B11" s="6" t="inlineStr">
        <is>
          <t>Constituency I am rooted in</t>
        </is>
      </c>
      <c r="C11" s="19" t="inlineStr">
        <is>
          <t>e.g., Gwinnett AAPI faith leaders</t>
        </is>
      </c>
    </row>
    <row r="12" ht="28" customHeight="1">
      <c r="B12" s="6" t="inlineStr">
        <is>
          <t>Why I said yes (1 to 2 sentences)</t>
        </is>
      </c>
      <c r="C12" s="12" t="inlineStr"/>
    </row>
    <row r="14" ht="24" customHeight="1">
      <c r="B14" s="3" t="inlineStr">
        <is>
          <t>WHAT I AM COMMITTING TO</t>
        </is>
      </c>
    </row>
    <row r="15" ht="28" customHeight="1">
      <c r="B15" s="6" t="inlineStr">
        <is>
          <t>Hours per week (average)</t>
        </is>
      </c>
      <c r="C15" s="19" t="inlineStr">
        <is>
          <t>e.g., 6 to 8</t>
        </is>
      </c>
    </row>
    <row r="16" ht="28" customHeight="1">
      <c r="B16" s="6" t="inlineStr">
        <is>
          <t>Through what date</t>
        </is>
      </c>
      <c r="C16" s="19" t="inlineStr">
        <is>
          <t>e.g., through November 5, 2026 election</t>
        </is>
      </c>
    </row>
    <row r="17" ht="28" customHeight="1">
      <c r="B17" s="6" t="inlineStr">
        <is>
          <t>Town hall date I am leading</t>
        </is>
      </c>
      <c r="C17" s="12" t="inlineStr"/>
    </row>
    <row r="18" ht="28" customHeight="1">
      <c r="B18" s="6" t="inlineStr">
        <is>
          <t>Co-captain (if any)</t>
        </is>
      </c>
      <c r="C18" s="19" t="inlineStr">
        <is>
          <t>Sharing load is a strength, not a weakness.</t>
        </is>
      </c>
    </row>
    <row r="20" ht="24" customHeight="1">
      <c r="B20" s="3" t="inlineStr">
        <is>
          <t>WHAT THE COALITION COMMITS TO ME</t>
        </is>
      </c>
    </row>
    <row r="21" ht="28" customHeight="1">
      <c r="B21" s="6" t="inlineStr">
        <is>
          <t>Lead staff organizer</t>
        </is>
      </c>
      <c r="C21" s="19" t="inlineStr">
        <is>
          <t>Name + phone. They have my back.</t>
        </is>
      </c>
    </row>
    <row r="22" ht="28" customHeight="1">
      <c r="B22" s="6" t="inlineStr">
        <is>
          <t>Training provided</t>
        </is>
      </c>
      <c r="C22" s="19" t="inlineStr">
        <is>
          <t>4-hour captain training; story coaching round 1 + 2; run-of-show rehearsal.</t>
        </is>
      </c>
    </row>
    <row r="23" ht="28" customHeight="1">
      <c r="B23" s="6" t="inlineStr">
        <is>
          <t>Resources provided</t>
        </is>
      </c>
      <c r="C23" s="19" t="inlineStr">
        <is>
          <t>Press kit; turnout templates; childcare + interpretation budget; legal observer; printing.</t>
        </is>
      </c>
    </row>
    <row r="24" ht="28" customHeight="1">
      <c r="B24" s="6" t="inlineStr">
        <is>
          <t>Decision-making seat</t>
        </is>
      </c>
      <c r="C24" s="19" t="inlineStr">
        <is>
          <t>I have a vote in coalition meetings on my county’s plan.</t>
        </is>
      </c>
    </row>
    <row r="25" ht="28" customHeight="1">
      <c r="B25" s="6" t="inlineStr">
        <is>
          <t>Repair commitment</t>
        </is>
      </c>
      <c r="C25" s="19" t="inlineStr">
        <is>
          <t>If we cause harm, we name it and repair publicly. We do not perform fixes.</t>
        </is>
      </c>
    </row>
    <row r="27" ht="24" customHeight="1">
      <c r="B27" s="3" t="inlineStr">
        <is>
          <t>BOUNDARIES + CARE</t>
        </is>
      </c>
    </row>
    <row r="28" ht="28" customHeight="1">
      <c r="B28" s="6" t="inlineStr">
        <is>
          <t>My non-negotiables</t>
        </is>
      </c>
      <c r="C28" s="19" t="inlineStr">
        <is>
          <t>Things I will not do. Be specific.</t>
        </is>
      </c>
    </row>
    <row r="29" ht="28" customHeight="1">
      <c r="B29" s="6" t="inlineStr">
        <is>
          <t>My access needs</t>
        </is>
      </c>
      <c r="C29" s="19" t="inlineStr">
        <is>
          <t>ASL, language, childcare, mental health, transportation, etc.</t>
        </is>
      </c>
    </row>
    <row r="30" ht="28" customHeight="1">
      <c r="B30" s="6" t="inlineStr">
        <is>
          <t>My check-in cadence</t>
        </is>
      </c>
      <c r="C30" s="19" t="inlineStr">
        <is>
          <t>Weekly with lead organizer; biweekly with full coalition.</t>
        </is>
      </c>
    </row>
    <row r="31" ht="28" customHeight="1">
      <c r="B31" s="6" t="inlineStr">
        <is>
          <t>If I need to step back</t>
        </is>
      </c>
      <c r="C31" s="19" t="inlineStr">
        <is>
          <t>Notice we owe each other (recommended: 2 weeks). Successor plan.</t>
        </is>
      </c>
    </row>
    <row r="33" ht="24" customHeight="1">
      <c r="B33" s="3" t="inlineStr">
        <is>
          <t>DISSENT + DISAGREEMENT</t>
        </is>
      </c>
    </row>
    <row r="34" ht="28" customHeight="1">
      <c r="B34" s="6" t="inlineStr">
        <is>
          <t>How I will surface dissent in meetings</t>
        </is>
      </c>
      <c r="C34" s="19" t="inlineStr">
        <is>
          <t>Speak in the meeting; if not safe, name it 1:1 with lead organizer same day.</t>
        </is>
      </c>
    </row>
    <row r="35" ht="28" customHeight="1">
      <c r="B35" s="6" t="inlineStr">
        <is>
          <t>How I will receive dissent</t>
        </is>
      </c>
      <c r="C35" s="19" t="inlineStr">
        <is>
          <t>Treat the least excited voice as data, not opposition.</t>
        </is>
      </c>
    </row>
    <row r="36" ht="28" customHeight="1">
      <c r="B36" s="6" t="inlineStr">
        <is>
          <t>If I disagree with a coalition decision</t>
        </is>
      </c>
      <c r="C36" s="19" t="inlineStr">
        <is>
          <t>I follow the decision through this town hall; I bring the disagreement to the next coalition meeting.</t>
        </is>
      </c>
    </row>
    <row r="38" ht="24" customHeight="1">
      <c r="B38" s="5" t="inlineStr">
        <is>
          <t>SIGNATURES</t>
        </is>
      </c>
    </row>
    <row r="39" ht="36" customHeight="1">
      <c r="B39" s="20" t="inlineStr">
        <is>
          <t>Captain signature + date</t>
        </is>
      </c>
      <c r="C39" s="21" t="n"/>
    </row>
    <row r="40" ht="36" customHeight="1">
      <c r="B40" s="20" t="inlineStr">
        <is>
          <t>Lead staff organizer signature + date</t>
        </is>
      </c>
      <c r="C40" s="21" t="n"/>
    </row>
    <row r="41" ht="36" customHeight="1">
      <c r="B41" s="20" t="inlineStr">
        <is>
          <t>Coalition co-signer (most-impacted leader, not staff)</t>
        </is>
      </c>
      <c r="C41" s="21" t="n"/>
    </row>
  </sheetData>
  <mergeCells count="9">
    <mergeCell ref="B38:C38"/>
    <mergeCell ref="B2:C2"/>
    <mergeCell ref="B7:C7"/>
    <mergeCell ref="B33:C33"/>
    <mergeCell ref="B3:C3"/>
    <mergeCell ref="B5:C5"/>
    <mergeCell ref="B20:C20"/>
    <mergeCell ref="B14:C14"/>
    <mergeCell ref="B27:C27"/>
  </mergeCell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tabColor rgb="005B7FA8"/>
    <outlinePr summaryBelow="1" summaryRight="1"/>
    <pageSetUpPr fitToPage="1"/>
  </sheetPr>
  <dimension ref="A2:I3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2" customWidth="1" min="2" max="2"/>
    <col width="36" customWidth="1" min="3" max="3"/>
    <col width="22" customWidth="1" min="4" max="4"/>
    <col width="30" customWidth="1" min="5" max="5"/>
    <col width="14" customWidth="1" min="6" max="6"/>
    <col width="36" customWidth="1" min="7" max="7"/>
    <col width="30" customWidth="1" min="8" max="8"/>
    <col width="12" customWidth="1" min="9" max="9"/>
  </cols>
  <sheetData>
    <row r="2" ht="28" customHeight="1">
      <c r="B2" s="1" t="inlineStr">
        <is>
          <t>Decision Log</t>
        </is>
      </c>
    </row>
    <row r="3" ht="16" customHeight="1">
      <c r="B3" s="2" t="inlineStr">
        <is>
          <t>Every coalition decision: who decided, what dissent was surfaced, what trade-off we accepted, when we will revisit.</t>
        </is>
      </c>
    </row>
    <row r="5" ht="32" customHeight="1">
      <c r="A5" s="11" t="inlineStr">
        <is>
          <t>ID</t>
        </is>
      </c>
      <c r="B5" s="11" t="inlineStr">
        <is>
          <t>Date</t>
        </is>
      </c>
      <c r="C5" s="11" t="inlineStr">
        <is>
          <t>Decision (one sentence)</t>
        </is>
      </c>
      <c r="D5" s="11" t="inlineStr">
        <is>
          <t>Who decided</t>
        </is>
      </c>
      <c r="E5" s="11" t="inlineStr">
        <is>
          <t>Who was in the room</t>
        </is>
      </c>
      <c r="F5" s="11" t="inlineStr">
        <is>
          <t>Most-impacted voice present?</t>
        </is>
      </c>
      <c r="G5" s="11" t="inlineStr">
        <is>
          <t>Dissent surfaced (verbatim)</t>
        </is>
      </c>
      <c r="H5" s="11" t="inlineStr">
        <is>
          <t>Trade-off accepted</t>
        </is>
      </c>
      <c r="I5" s="11" t="inlineStr">
        <is>
          <t>Revisit by</t>
        </is>
      </c>
    </row>
    <row r="6" ht="64" customHeight="1">
      <c r="A6" s="12" t="n">
        <v>1</v>
      </c>
      <c r="B6" s="12" t="inlineStr">
        <is>
          <t>2026-04-12</t>
        </is>
      </c>
      <c r="C6" s="12" t="inlineStr">
        <is>
          <t>Adopt Public Narrative as primary theory; braid in power-based accountability for the legislator ask.</t>
        </is>
      </c>
      <c r="D6" s="12" t="inlineStr">
        <is>
          <t>Coalition steering (5 votes)</t>
        </is>
      </c>
      <c r="E6" s="12" t="inlineStr">
        <is>
          <t>Maria Palacios, Aunjanue Mosley, Pastor J. Reed, Linh Bui, Tyrone Brooks Jr.</t>
        </is>
      </c>
      <c r="F6" s="12" t="inlineStr">
        <is>
          <t>Yes</t>
        </is>
      </c>
      <c r="G6" s="12" t="inlineStr">
        <is>
          <t>Pastor Reed: “I worry confrontation will scare seniors who already do not feel safe at the Capitol.”</t>
        </is>
      </c>
      <c r="H6" s="12" t="inlineStr">
        <is>
          <t>Use story-led format; accountability ask is the closing 10 minutes, not the spine.</t>
        </is>
      </c>
      <c r="I6" s="12" t="inlineStr">
        <is>
          <t>2026-05-30</t>
        </is>
      </c>
    </row>
    <row r="7" ht="64" customHeight="1">
      <c r="A7" s="12" t="n">
        <v>2</v>
      </c>
      <c r="B7" s="12" t="inlineStr">
        <is>
          <t>2026-04-19</t>
        </is>
      </c>
      <c r="C7" s="12" t="inlineStr">
        <is>
          <t>Prioritize 8 counties for 2026 (Gwinnett, Fulton, DeKalb, Cobb, Clayton, Henry, Chatham, Bibb).</t>
        </is>
      </c>
      <c r="D7" s="12" t="inlineStr">
        <is>
          <t>Coalition steering</t>
        </is>
      </c>
      <c r="E7" s="12" t="inlineStr">
        <is>
          <t>Same as above + DeMarcus Allen, Rev. Womack</t>
        </is>
      </c>
      <c r="F7" s="12" t="inlineStr">
        <is>
          <t>Yes</t>
        </is>
      </c>
      <c r="G7" s="12" t="inlineStr">
        <is>
          <t>Linh Bui: “Muscogee + Hall need to be on the list; Latinx + military families are also at risk.”</t>
        </is>
      </c>
      <c r="H7" s="12" t="inlineStr">
        <is>
          <t>Add Hall + Muscogee as stretch (priority 3) for late 2026; commit to 2 in 2027 cycle.</t>
        </is>
      </c>
      <c r="I7" s="12" t="inlineStr">
        <is>
          <t>2026-09-01</t>
        </is>
      </c>
    </row>
    <row r="8" ht="64" customHeight="1">
      <c r="A8" s="12" t="n">
        <v>3</v>
      </c>
      <c r="B8" s="12" t="inlineStr">
        <is>
          <t>2026-04-26</t>
        </is>
      </c>
      <c r="C8" s="12" t="inlineStr">
        <is>
          <t>Lock $32k for interpretation + childcare across 8 town halls.</t>
        </is>
      </c>
      <c r="D8" s="12" t="inlineStr">
        <is>
          <t>Maria Palacios + budget cmte</t>
        </is>
      </c>
      <c r="E8" s="12" t="inlineStr">
        <is>
          <t>Maria Palacios, board treasurer, GA Familias Unidas</t>
        </is>
      </c>
      <c r="F8" s="12" t="inlineStr">
        <is>
          <t>No (board treasurer is staff)</t>
        </is>
      </c>
      <c r="G8" s="12" t="inlineStr">
        <is>
          <t>GA Familias Unidas: “Childcare line item too low for Clayton + Hall; 1 worker for 30 kids is not safe.”</t>
        </is>
      </c>
      <c r="H8" s="12" t="inlineStr">
        <is>
          <t>Increase childcare from $8k to $12k; reduce printing budget by $4k; go digital where possible.</t>
        </is>
      </c>
      <c r="I8" s="12" t="inlineStr">
        <is>
          <t>2026-06-15</t>
        </is>
      </c>
    </row>
    <row r="9" ht="30" customHeight="1">
      <c r="A9" s="12" t="n"/>
      <c r="B9" s="12" t="n"/>
      <c r="C9" s="12" t="n"/>
      <c r="D9" s="12" t="n"/>
      <c r="E9" s="12" t="n"/>
      <c r="F9" s="12" t="n"/>
      <c r="G9" s="12" t="n"/>
      <c r="H9" s="12" t="n"/>
      <c r="I9" s="12" t="n"/>
    </row>
    <row r="10" ht="30" customHeight="1">
      <c r="A10" s="12" t="n"/>
      <c r="B10" s="12" t="n"/>
      <c r="C10" s="12" t="n"/>
      <c r="D10" s="12" t="n"/>
      <c r="E10" s="12" t="n"/>
      <c r="F10" s="12" t="n"/>
      <c r="G10" s="12" t="n"/>
      <c r="H10" s="12" t="n"/>
      <c r="I10" s="12" t="n"/>
    </row>
    <row r="11" ht="30" customHeight="1">
      <c r="A11" s="12" t="n"/>
      <c r="B11" s="12" t="n"/>
      <c r="C11" s="12" t="n"/>
      <c r="D11" s="12" t="n"/>
      <c r="E11" s="12" t="n"/>
      <c r="F11" s="12" t="n"/>
      <c r="G11" s="12" t="n"/>
      <c r="H11" s="12" t="n"/>
      <c r="I11" s="12" t="n"/>
    </row>
    <row r="12" ht="30" customHeight="1">
      <c r="A12" s="12" t="n"/>
      <c r="B12" s="12" t="n"/>
      <c r="C12" s="12" t="n"/>
      <c r="D12" s="12" t="n"/>
      <c r="E12" s="12" t="n"/>
      <c r="F12" s="12" t="n"/>
      <c r="G12" s="12" t="n"/>
      <c r="H12" s="12" t="n"/>
      <c r="I12" s="12" t="n"/>
    </row>
    <row r="13" ht="30" customHeight="1">
      <c r="A13" s="12" t="n"/>
      <c r="B13" s="12" t="n"/>
      <c r="C13" s="12" t="n"/>
      <c r="D13" s="12" t="n"/>
      <c r="E13" s="12" t="n"/>
      <c r="F13" s="12" t="n"/>
      <c r="G13" s="12" t="n"/>
      <c r="H13" s="12" t="n"/>
      <c r="I13" s="12" t="n"/>
    </row>
    <row r="14" ht="30" customHeight="1">
      <c r="A14" s="12" t="n"/>
      <c r="B14" s="12" t="n"/>
      <c r="C14" s="12" t="n"/>
      <c r="D14" s="12" t="n"/>
      <c r="E14" s="12" t="n"/>
      <c r="F14" s="12" t="n"/>
      <c r="G14" s="12" t="n"/>
      <c r="H14" s="12" t="n"/>
      <c r="I14" s="12" t="n"/>
    </row>
    <row r="15" ht="30" customHeight="1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2" t="n"/>
    </row>
    <row r="16" ht="30" customHeight="1">
      <c r="A16" s="12" t="n"/>
      <c r="B16" s="12" t="n"/>
      <c r="C16" s="12" t="n"/>
      <c r="D16" s="12" t="n"/>
      <c r="E16" s="12" t="n"/>
      <c r="F16" s="12" t="n"/>
      <c r="G16" s="12" t="n"/>
      <c r="H16" s="12" t="n"/>
      <c r="I16" s="12" t="n"/>
    </row>
    <row r="17" ht="30" customHeight="1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</row>
    <row r="18" ht="30" customHeight="1">
      <c r="A18" s="12" t="n"/>
      <c r="B18" s="12" t="n"/>
      <c r="C18" s="12" t="n"/>
      <c r="D18" s="12" t="n"/>
      <c r="E18" s="12" t="n"/>
      <c r="F18" s="12" t="n"/>
      <c r="G18" s="12" t="n"/>
      <c r="H18" s="12" t="n"/>
      <c r="I18" s="12" t="n"/>
    </row>
    <row r="19" ht="30" customHeight="1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2" t="n"/>
    </row>
    <row r="20" ht="30" customHeight="1">
      <c r="A20" s="12" t="n"/>
      <c r="B20" s="12" t="n"/>
      <c r="C20" s="12" t="n"/>
      <c r="D20" s="12" t="n"/>
      <c r="E20" s="12" t="n"/>
      <c r="F20" s="12" t="n"/>
      <c r="G20" s="12" t="n"/>
      <c r="H20" s="12" t="n"/>
      <c r="I20" s="12" t="n"/>
    </row>
    <row r="21" ht="30" customHeight="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2" t="n"/>
    </row>
    <row r="22" ht="30" customHeight="1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</row>
    <row r="23" ht="30" customHeight="1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2" t="n"/>
    </row>
    <row r="24" ht="30" customHeight="1">
      <c r="A24" s="12" t="n"/>
      <c r="B24" s="12" t="n"/>
      <c r="C24" s="12" t="n"/>
      <c r="D24" s="12" t="n"/>
      <c r="E24" s="12" t="n"/>
      <c r="F24" s="12" t="n"/>
      <c r="G24" s="12" t="n"/>
      <c r="H24" s="12" t="n"/>
      <c r="I24" s="12" t="n"/>
    </row>
    <row r="25" ht="30" customHeight="1">
      <c r="A25" s="12" t="n"/>
      <c r="B25" s="12" t="n"/>
      <c r="C25" s="12" t="n"/>
      <c r="D25" s="12" t="n"/>
      <c r="E25" s="12" t="n"/>
      <c r="F25" s="12" t="n"/>
      <c r="G25" s="12" t="n"/>
      <c r="H25" s="12" t="n"/>
      <c r="I25" s="12" t="n"/>
    </row>
    <row r="26" ht="30" customHeight="1">
      <c r="A26" s="12" t="n"/>
      <c r="B26" s="12" t="n"/>
      <c r="C26" s="12" t="n"/>
      <c r="D26" s="12" t="n"/>
      <c r="E26" s="12" t="n"/>
      <c r="F26" s="12" t="n"/>
      <c r="G26" s="12" t="n"/>
      <c r="H26" s="12" t="n"/>
      <c r="I26" s="12" t="n"/>
    </row>
    <row r="27" ht="30" customHeight="1">
      <c r="A27" s="12" t="n"/>
      <c r="B27" s="12" t="n"/>
      <c r="C27" s="12" t="n"/>
      <c r="D27" s="12" t="n"/>
      <c r="E27" s="12" t="n"/>
      <c r="F27" s="12" t="n"/>
      <c r="G27" s="12" t="n"/>
      <c r="H27" s="12" t="n"/>
      <c r="I27" s="12" t="n"/>
    </row>
    <row r="28" ht="30" customHeight="1">
      <c r="A28" s="12" t="n"/>
      <c r="B28" s="12" t="n"/>
      <c r="C28" s="12" t="n"/>
      <c r="D28" s="12" t="n"/>
      <c r="E28" s="12" t="n"/>
      <c r="F28" s="12" t="n"/>
      <c r="G28" s="12" t="n"/>
      <c r="H28" s="12" t="n"/>
      <c r="I28" s="12" t="n"/>
    </row>
    <row r="29" ht="30" customHeight="1">
      <c r="A29" s="12" t="n"/>
      <c r="B29" s="12" t="n"/>
      <c r="C29" s="12" t="n"/>
      <c r="D29" s="12" t="n"/>
      <c r="E29" s="12" t="n"/>
      <c r="F29" s="12" t="n"/>
      <c r="G29" s="12" t="n"/>
      <c r="H29" s="12" t="n"/>
      <c r="I29" s="12" t="n"/>
    </row>
    <row r="30" ht="30" customHeight="1">
      <c r="A30" s="12" t="n"/>
      <c r="B30" s="12" t="n"/>
      <c r="C30" s="12" t="n"/>
      <c r="D30" s="12" t="n"/>
      <c r="E30" s="12" t="n"/>
      <c r="F30" s="12" t="n"/>
      <c r="G30" s="12" t="n"/>
      <c r="H30" s="12" t="n"/>
      <c r="I30" s="12" t="n"/>
    </row>
    <row r="31" ht="30" customHeight="1">
      <c r="A31" s="12" t="n"/>
      <c r="B31" s="12" t="n"/>
      <c r="C31" s="12" t="n"/>
      <c r="D31" s="12" t="n"/>
      <c r="E31" s="12" t="n"/>
      <c r="F31" s="12" t="n"/>
      <c r="G31" s="12" t="n"/>
      <c r="H31" s="12" t="n"/>
      <c r="I31" s="12" t="n"/>
    </row>
    <row r="32" ht="30" customHeight="1">
      <c r="A32" s="12" t="n"/>
      <c r="B32" s="12" t="n"/>
      <c r="C32" s="12" t="n"/>
      <c r="D32" s="12" t="n"/>
      <c r="E32" s="12" t="n"/>
      <c r="F32" s="12" t="n"/>
      <c r="G32" s="12" t="n"/>
      <c r="H32" s="12" t="n"/>
      <c r="I32" s="12" t="n"/>
    </row>
    <row r="33" ht="30" customHeight="1">
      <c r="A33" s="12" t="n"/>
      <c r="B33" s="12" t="n"/>
      <c r="C33" s="12" t="n"/>
      <c r="D33" s="12" t="n"/>
      <c r="E33" s="12" t="n"/>
      <c r="F33" s="12" t="n"/>
      <c r="G33" s="12" t="n"/>
      <c r="H33" s="12" t="n"/>
      <c r="I33" s="12" t="n"/>
    </row>
    <row r="34" ht="30" customHeight="1">
      <c r="A34" s="12" t="n"/>
      <c r="B34" s="12" t="n"/>
      <c r="C34" s="12" t="n"/>
      <c r="D34" s="12" t="n"/>
      <c r="E34" s="12" t="n"/>
      <c r="F34" s="12" t="n"/>
      <c r="G34" s="12" t="n"/>
      <c r="H34" s="12" t="n"/>
      <c r="I34" s="12" t="n"/>
    </row>
    <row r="35" ht="30" customHeight="1">
      <c r="A35" s="12" t="n"/>
      <c r="B35" s="12" t="n"/>
      <c r="C35" s="12" t="n"/>
      <c r="D35" s="12" t="n"/>
      <c r="E35" s="12" t="n"/>
      <c r="F35" s="12" t="n"/>
      <c r="G35" s="12" t="n"/>
      <c r="H35" s="12" t="n"/>
      <c r="I35" s="12" t="n"/>
    </row>
  </sheetData>
  <mergeCells count="2">
    <mergeCell ref="B3:I3"/>
    <mergeCell ref="B2:I2"/>
  </mergeCells>
  <conditionalFormatting sqref="F6:F35">
    <cfRule type="cellIs" priority="1" operator="equal" dxfId="0">
      <formula>"No"</formula>
    </cfRule>
    <cfRule type="cellIs" priority="2" operator="equal" dxfId="4">
      <formula>"Yes"</formula>
    </cfRule>
    <cfRule type="cellIs" priority="3" operator="equal" dxfId="2">
      <formula>"Partial"</formula>
    </cfRule>
  </conditionalFormatting>
  <dataValidations count="1">
    <dataValidation sqref="F6:F35" showDropDown="0" showInputMessage="0" showErrorMessage="0" allowBlank="1" type="list">
      <formula1>"Yes,No,Partial"</formula1>
    </dataValidation>
  </dataValidations>
  <printOptions horizontalCentered="1"/>
  <pageMargins left="0.4" right="0.4" top="0.5" bottom="0.5" header="0.5" footer="0.5"/>
  <pageSetup orientation="landscape" paperSize="1" fitToHeight="0" fitToWidth="1"/>
  <headerFooter>
    <oddHeader>&amp;C&amp;9 &amp;K4B5E73Datos Lab  ·  GA County Town Halls 2026</oddHeader>
    <oddFooter>&amp;C&amp;9 &amp;K4B5E73Page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2026-05-02T14:13:47Z</dcterms:created>
  <dcterms:modified xmlns:dcterms="http://purl.org/dc/terms/" xmlns:xsi="http://www.w3.org/2001/XMLSchema-instance" xsi:type="dcterms:W3CDTF">2026-05-02T14:13:48Z</dcterms:modified>
</cp:coreProperties>
</file>